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raham Bowland\GB Files\Table Tennis\HTTA\Summer League\2024\Scorecard\"/>
    </mc:Choice>
  </mc:AlternateContent>
  <xr:revisionPtr revIDLastSave="0" documentId="13_ncr:1_{B9D8E341-2995-4683-827D-ED8394225A9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andicap Adjustment rules" sheetId="11" state="hidden" r:id="rId1"/>
    <sheet name="Blank Scorecard" sheetId="9" r:id="rId2"/>
    <sheet name="score points list" sheetId="13" state="hidden" r:id="rId3"/>
    <sheet name="Draft Scorecard" sheetId="4" r:id="rId4"/>
  </sheets>
  <definedNames>
    <definedName name="_xlnm.Print_Area" localSheetId="1">'Blank Scorecard'!$B$2:$Y$32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9" l="1"/>
  <c r="O21" i="9"/>
  <c r="O20" i="9"/>
  <c r="O19" i="9"/>
  <c r="O18" i="9"/>
  <c r="O17" i="9"/>
  <c r="O16" i="9"/>
  <c r="O15" i="9"/>
  <c r="O14" i="9"/>
  <c r="G22" i="9"/>
  <c r="G21" i="9"/>
  <c r="G20" i="9"/>
  <c r="G19" i="9"/>
  <c r="G18" i="9"/>
  <c r="G17" i="9"/>
  <c r="G15" i="9"/>
  <c r="G16" i="9"/>
  <c r="G14" i="9"/>
  <c r="H15" i="9" l="1"/>
  <c r="J15" i="9"/>
  <c r="H20" i="9"/>
  <c r="J20" i="9"/>
  <c r="R19" i="9"/>
  <c r="P19" i="9"/>
  <c r="J17" i="9"/>
  <c r="H17" i="9"/>
  <c r="J21" i="9"/>
  <c r="H21" i="9"/>
  <c r="R16" i="9"/>
  <c r="P16" i="9"/>
  <c r="R20" i="9"/>
  <c r="P20" i="9"/>
  <c r="R15" i="9"/>
  <c r="P15" i="9"/>
  <c r="H14" i="9"/>
  <c r="J14" i="9"/>
  <c r="AH14" i="9" s="1"/>
  <c r="J18" i="9"/>
  <c r="H18" i="9"/>
  <c r="J22" i="9"/>
  <c r="H22" i="9"/>
  <c r="R17" i="9"/>
  <c r="P17" i="9"/>
  <c r="P21" i="9"/>
  <c r="R21" i="9"/>
  <c r="AG21" i="9" s="1"/>
  <c r="H16" i="9"/>
  <c r="J16" i="9"/>
  <c r="V16" i="9" s="1"/>
  <c r="J19" i="9"/>
  <c r="V19" i="9" s="1"/>
  <c r="H19" i="9"/>
  <c r="T19" i="9" s="1"/>
  <c r="R14" i="9"/>
  <c r="P14" i="9"/>
  <c r="P18" i="9"/>
  <c r="R18" i="9"/>
  <c r="P22" i="9"/>
  <c r="R22" i="9"/>
  <c r="AI21" i="9"/>
  <c r="AF21" i="9"/>
  <c r="AC21" i="9" l="1"/>
  <c r="AF14" i="9"/>
  <c r="Z14" i="9"/>
  <c r="AB14" i="9"/>
  <c r="T18" i="9"/>
  <c r="V20" i="9"/>
  <c r="T17" i="9"/>
  <c r="T16" i="9"/>
  <c r="V18" i="9"/>
  <c r="V17" i="9"/>
  <c r="T20" i="9"/>
  <c r="Z17" i="9"/>
  <c r="T22" i="9"/>
  <c r="V14" i="9"/>
  <c r="T21" i="9"/>
  <c r="AD21" i="9" s="1"/>
  <c r="V15" i="9"/>
  <c r="V22" i="9"/>
  <c r="T14" i="9"/>
  <c r="V21" i="9"/>
  <c r="T15" i="9"/>
  <c r="AI19" i="9"/>
  <c r="AC19" i="9"/>
  <c r="AA19" i="9"/>
  <c r="AG19" i="9"/>
  <c r="AB18" i="9"/>
  <c r="AH18" i="9"/>
  <c r="Z18" i="9"/>
  <c r="AF18" i="9"/>
  <c r="Z15" i="9"/>
  <c r="AF15" i="9"/>
  <c r="AH15" i="9"/>
  <c r="AB15" i="9"/>
  <c r="AI20" i="9"/>
  <c r="AA20" i="9"/>
  <c r="AG20" i="9"/>
  <c r="AC20" i="9"/>
  <c r="Z21" i="9"/>
  <c r="AH17" i="9"/>
  <c r="AI22" i="9"/>
  <c r="AA22" i="9"/>
  <c r="AG22" i="9"/>
  <c r="AC22" i="9"/>
  <c r="AI14" i="9"/>
  <c r="AC14" i="9"/>
  <c r="AF22" i="9"/>
  <c r="AB22" i="9"/>
  <c r="Z22" i="9"/>
  <c r="AH22" i="9"/>
  <c r="AH16" i="9"/>
  <c r="Z16" i="9"/>
  <c r="AB16" i="9"/>
  <c r="AF16" i="9"/>
  <c r="AB21" i="9"/>
  <c r="AJ21" i="9"/>
  <c r="AB17" i="9"/>
  <c r="AA21" i="9"/>
  <c r="AA16" i="9"/>
  <c r="AG16" i="9"/>
  <c r="AC16" i="9"/>
  <c r="AI16" i="9"/>
  <c r="AH19" i="9"/>
  <c r="Z19" i="9"/>
  <c r="AF19" i="9"/>
  <c r="AB19" i="9"/>
  <c r="AI18" i="9"/>
  <c r="AG18" i="9"/>
  <c r="AC18" i="9"/>
  <c r="AA18" i="9"/>
  <c r="AI15" i="9"/>
  <c r="AA15" i="9"/>
  <c r="AG15" i="9"/>
  <c r="AC15" i="9"/>
  <c r="AH20" i="9"/>
  <c r="AB20" i="9"/>
  <c r="Z20" i="9"/>
  <c r="AF20" i="9"/>
  <c r="AH21" i="9"/>
  <c r="AF17" i="9"/>
  <c r="AC17" i="9"/>
  <c r="AG17" i="9"/>
  <c r="AI17" i="9"/>
  <c r="AA17" i="9"/>
  <c r="AG14" i="9"/>
  <c r="AA14" i="9"/>
  <c r="AD17" i="9" l="1"/>
  <c r="AJ17" i="9"/>
  <c r="Y17" i="9"/>
  <c r="Y21" i="9"/>
  <c r="X21" i="9"/>
  <c r="X17" i="9"/>
  <c r="AD14" i="9"/>
  <c r="X14" i="9" s="1"/>
  <c r="AJ14" i="9"/>
  <c r="Y14" i="9" s="1"/>
  <c r="AJ22" i="9"/>
  <c r="Y22" i="9" s="1"/>
  <c r="AD22" i="9"/>
  <c r="X22" i="9" s="1"/>
  <c r="AD20" i="9"/>
  <c r="X20" i="9" s="1"/>
  <c r="AJ20" i="9"/>
  <c r="Y20" i="9" s="1"/>
  <c r="AD15" i="9"/>
  <c r="X15" i="9" s="1"/>
  <c r="AJ15" i="9"/>
  <c r="Y15" i="9" s="1"/>
  <c r="AJ16" i="9"/>
  <c r="Y16" i="9" s="1"/>
  <c r="AD16" i="9"/>
  <c r="X16" i="9" s="1"/>
  <c r="AJ18" i="9"/>
  <c r="Y18" i="9" s="1"/>
  <c r="AD18" i="9"/>
  <c r="X18" i="9" s="1"/>
  <c r="AD19" i="9"/>
  <c r="X19" i="9" s="1"/>
  <c r="AJ19" i="9"/>
  <c r="Y19" i="9" s="1"/>
  <c r="Y24" i="9" l="1"/>
  <c r="X24" i="9"/>
  <c r="X26" i="9" l="1"/>
</calcChain>
</file>

<file path=xl/sharedStrings.xml><?xml version="1.0" encoding="utf-8"?>
<sst xmlns="http://schemas.openxmlformats.org/spreadsheetml/2006/main" count="206" uniqueCount="89">
  <si>
    <t>SUMMER LEAGUE</t>
  </si>
  <si>
    <t>TEAM A</t>
  </si>
  <si>
    <t>TEAM B</t>
  </si>
  <si>
    <t>Home Team Player:</t>
  </si>
  <si>
    <t>Handicap per game</t>
  </si>
  <si>
    <t>Away Team Player:</t>
  </si>
  <si>
    <t>Game</t>
  </si>
  <si>
    <t>Game 1</t>
  </si>
  <si>
    <t>Game 2</t>
  </si>
  <si>
    <t>Match</t>
  </si>
  <si>
    <t>Points</t>
  </si>
  <si>
    <t>Handicap</t>
  </si>
  <si>
    <t>Final Score</t>
  </si>
  <si>
    <t>For</t>
  </si>
  <si>
    <t>Against</t>
  </si>
  <si>
    <t>1v1</t>
  </si>
  <si>
    <t>21-15</t>
  </si>
  <si>
    <t>21-18</t>
  </si>
  <si>
    <t>2v2</t>
  </si>
  <si>
    <t>21-16</t>
  </si>
  <si>
    <t>21-19</t>
  </si>
  <si>
    <t>3v3</t>
  </si>
  <si>
    <t>18-21</t>
  </si>
  <si>
    <t>21-17</t>
  </si>
  <si>
    <t>1v2</t>
  </si>
  <si>
    <t>21-21</t>
  </si>
  <si>
    <t>42-39</t>
  </si>
  <si>
    <t>3v1</t>
  </si>
  <si>
    <t>21-22</t>
  </si>
  <si>
    <t>42-42</t>
  </si>
  <si>
    <t>2v3</t>
  </si>
  <si>
    <t>14-21</t>
  </si>
  <si>
    <t>17-21</t>
  </si>
  <si>
    <t>31-42</t>
  </si>
  <si>
    <t>3v2</t>
  </si>
  <si>
    <t>16-21</t>
  </si>
  <si>
    <t>1v3</t>
  </si>
  <si>
    <t>15-21</t>
  </si>
  <si>
    <t>2v1</t>
  </si>
  <si>
    <t>Total:</t>
  </si>
  <si>
    <t>Home:</t>
  </si>
  <si>
    <t>Captains:</t>
  </si>
  <si>
    <t>Match won by:</t>
  </si>
  <si>
    <t>Away:</t>
  </si>
  <si>
    <t>Mr G Bowland,Corner Croft, Main Street, Staveley, HG5 9JY</t>
  </si>
  <si>
    <t>Telephone 01423 340107 (H) or 07903 810132 (M) email: grahambowland11@gmail.com</t>
  </si>
  <si>
    <t>17-24</t>
  </si>
  <si>
    <t>38-43</t>
  </si>
  <si>
    <t>20-21</t>
  </si>
  <si>
    <t>36-42</t>
  </si>
  <si>
    <t>TEAM:</t>
  </si>
  <si>
    <t>1:</t>
  </si>
  <si>
    <t>2:</t>
  </si>
  <si>
    <t>3:</t>
  </si>
  <si>
    <t xml:space="preserve"> 1:</t>
  </si>
  <si>
    <t xml:space="preserve"> 2:</t>
  </si>
  <si>
    <t xml:space="preserve"> 3:</t>
  </si>
  <si>
    <t>DATE:</t>
  </si>
  <si>
    <t>Average win &gt;</t>
  </si>
  <si>
    <t>0-2</t>
  </si>
  <si>
    <t>3-5</t>
  </si>
  <si>
    <t>6-9</t>
  </si>
  <si>
    <t>10-14</t>
  </si>
  <si>
    <t>15-19</t>
  </si>
  <si>
    <t>20+</t>
  </si>
  <si>
    <t>Average loss &gt;</t>
  </si>
  <si>
    <t>Telephone 01423 340107 (H) or 07903 810132 (M) email: grahamb.htta@outlook.com</t>
  </si>
  <si>
    <t>Player 1</t>
  </si>
  <si>
    <t>Player 2</t>
  </si>
  <si>
    <t>Player 3</t>
  </si>
  <si>
    <t>Player X</t>
  </si>
  <si>
    <t>Player Y</t>
  </si>
  <si>
    <t>Player Z</t>
  </si>
  <si>
    <t>22-21</t>
  </si>
  <si>
    <t>22-18</t>
  </si>
  <si>
    <t>25-17</t>
  </si>
  <si>
    <t>47-38</t>
  </si>
  <si>
    <t>42-36</t>
  </si>
  <si>
    <t>39-39</t>
  </si>
  <si>
    <t>21-23</t>
  </si>
  <si>
    <t>42-45</t>
  </si>
  <si>
    <t>-</t>
  </si>
  <si>
    <t xml:space="preserve">Game </t>
  </si>
  <si>
    <t>against</t>
  </si>
  <si>
    <t>Team A</t>
  </si>
  <si>
    <t>Team B</t>
  </si>
  <si>
    <t xml:space="preserve">Enter </t>
  </si>
  <si>
    <t>Enter</t>
  </si>
  <si>
    <t>scores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</si>
</sst>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12"/>
      <color rgb="FFFF0000"/>
      <name val="Times New Roman"/>
      <family val="1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ck">
        <color rgb="FFC00000"/>
      </right>
      <top/>
      <bottom/>
      <diagonal/>
    </border>
    <border>
      <left style="thin">
        <color rgb="FF000000"/>
      </left>
      <right style="thick">
        <color rgb="FFC00000"/>
      </right>
      <top style="thin">
        <color rgb="FF000000"/>
      </top>
      <bottom style="thin">
        <color rgb="FF000000"/>
      </bottom>
      <diagonal/>
    </border>
    <border>
      <left/>
      <right style="thick">
        <color rgb="FFC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C00000"/>
      </bottom>
      <diagonal/>
    </border>
    <border>
      <left style="thin">
        <color rgb="FF000000"/>
      </left>
      <right style="thick">
        <color rgb="FFC00000"/>
      </right>
      <top style="thin">
        <color rgb="FF000000"/>
      </top>
      <bottom style="thick">
        <color rgb="FFC00000"/>
      </bottom>
      <diagonal/>
    </border>
    <border>
      <left style="thin">
        <color rgb="FF000000"/>
      </left>
      <right style="thick">
        <color rgb="FFC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rgb="FFC00000"/>
      </bottom>
      <diagonal/>
    </border>
    <border>
      <left style="medium">
        <color indexed="64"/>
      </left>
      <right style="thick">
        <color rgb="FFC00000"/>
      </right>
      <top/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C00000"/>
      </right>
      <top/>
      <bottom style="thin">
        <color rgb="FF000000"/>
      </bottom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/>
      <top/>
      <bottom style="medium">
        <color indexed="64"/>
      </bottom>
      <diagonal/>
    </border>
    <border>
      <left/>
      <right style="thick">
        <color rgb="FFC00000"/>
      </right>
      <top/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4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/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17" xfId="0" applyFont="1" applyBorder="1"/>
    <xf numFmtId="0" fontId="3" fillId="0" borderId="18" xfId="0" applyFont="1" applyBorder="1" applyAlignment="1">
      <alignment horizontal="left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19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left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3" fillId="0" borderId="25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/>
    <xf numFmtId="0" fontId="5" fillId="2" borderId="29" xfId="0" applyFont="1" applyFill="1" applyBorder="1"/>
    <xf numFmtId="0" fontId="5" fillId="2" borderId="30" xfId="0" applyFont="1" applyFill="1" applyBorder="1"/>
    <xf numFmtId="0" fontId="3" fillId="0" borderId="31" xfId="0" applyFont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0" borderId="4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16" fontId="3" fillId="0" borderId="34" xfId="0" quotePrefix="1" applyNumberFormat="1" applyFont="1" applyBorder="1" applyAlignment="1">
      <alignment horizontal="center"/>
    </xf>
    <xf numFmtId="1" fontId="3" fillId="0" borderId="38" xfId="0" quotePrefix="1" applyNumberFormat="1" applyFont="1" applyBorder="1" applyAlignment="1">
      <alignment horizontal="center"/>
    </xf>
    <xf numFmtId="0" fontId="3" fillId="0" borderId="39" xfId="0" quotePrefix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4" xfId="0" quotePrefix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1" fontId="3" fillId="0" borderId="34" xfId="0" quotePrefix="1" applyNumberFormat="1" applyFont="1" applyBorder="1" applyAlignment="1">
      <alignment horizontal="center"/>
    </xf>
    <xf numFmtId="0" fontId="3" fillId="0" borderId="35" xfId="0" quotePrefix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" fontId="3" fillId="0" borderId="42" xfId="0" quotePrefix="1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/>
    </xf>
    <xf numFmtId="16" fontId="3" fillId="0" borderId="12" xfId="0" quotePrefix="1" applyNumberFormat="1" applyFont="1" applyBorder="1" applyAlignment="1">
      <alignment horizontal="center"/>
    </xf>
    <xf numFmtId="0" fontId="3" fillId="0" borderId="32" xfId="0" applyFont="1" applyBorder="1"/>
    <xf numFmtId="0" fontId="3" fillId="0" borderId="44" xfId="0" applyFont="1" applyBorder="1"/>
    <xf numFmtId="0" fontId="5" fillId="0" borderId="45" xfId="0" applyFont="1" applyBorder="1"/>
    <xf numFmtId="0" fontId="5" fillId="0" borderId="43" xfId="0" applyFont="1" applyBorder="1"/>
    <xf numFmtId="0" fontId="3" fillId="0" borderId="46" xfId="0" applyFont="1" applyBorder="1"/>
    <xf numFmtId="0" fontId="5" fillId="0" borderId="46" xfId="0" applyFont="1" applyBorder="1"/>
    <xf numFmtId="0" fontId="5" fillId="0" borderId="47" xfId="0" applyFont="1" applyBorder="1"/>
    <xf numFmtId="0" fontId="3" fillId="0" borderId="48" xfId="0" applyFont="1" applyBorder="1"/>
    <xf numFmtId="0" fontId="3" fillId="0" borderId="42" xfId="0" applyFont="1" applyBorder="1"/>
    <xf numFmtId="0" fontId="5" fillId="0" borderId="49" xfId="0" applyFont="1" applyBorder="1"/>
    <xf numFmtId="0" fontId="5" fillId="0" borderId="12" xfId="0" applyFont="1" applyBorder="1"/>
    <xf numFmtId="0" fontId="5" fillId="0" borderId="50" xfId="0" applyFont="1" applyBorder="1"/>
    <xf numFmtId="0" fontId="5" fillId="0" borderId="51" xfId="0" applyFont="1" applyBorder="1"/>
    <xf numFmtId="0" fontId="3" fillId="0" borderId="52" xfId="0" applyFont="1" applyBorder="1"/>
    <xf numFmtId="0" fontId="8" fillId="0" borderId="46" xfId="0" applyFont="1" applyBorder="1"/>
    <xf numFmtId="0" fontId="0" fillId="0" borderId="0" xfId="0" applyAlignment="1">
      <alignment wrapText="1"/>
    </xf>
    <xf numFmtId="0" fontId="0" fillId="0" borderId="0" xfId="0" quotePrefix="1" applyAlignment="1">
      <alignment horizontal="center" wrapText="1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3" fillId="0" borderId="4" xfId="0" applyFont="1" applyBorder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46" xfId="0" applyFont="1" applyBorder="1" applyProtection="1">
      <protection hidden="1"/>
    </xf>
    <xf numFmtId="0" fontId="5" fillId="0" borderId="47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53" xfId="0" applyFont="1" applyBorder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3" fillId="0" borderId="13" xfId="0" quotePrefix="1" applyFont="1" applyBorder="1" applyAlignment="1" applyProtection="1">
      <alignment horizontal="center"/>
      <protection hidden="1"/>
    </xf>
    <xf numFmtId="20" fontId="3" fillId="0" borderId="62" xfId="0" quotePrefix="1" applyNumberFormat="1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20" xfId="0" quotePrefix="1" applyFont="1" applyBorder="1" applyAlignment="1" applyProtection="1">
      <alignment horizontal="center"/>
      <protection hidden="1"/>
    </xf>
    <xf numFmtId="0" fontId="3" fillId="0" borderId="62" xfId="0" quotePrefix="1" applyFont="1" applyBorder="1" applyAlignment="1" applyProtection="1">
      <alignment horizontal="left"/>
      <protection hidden="1"/>
    </xf>
    <xf numFmtId="0" fontId="3" fillId="0" borderId="26" xfId="0" quotePrefix="1" applyFont="1" applyBorder="1" applyAlignment="1" applyProtection="1">
      <alignment horizontal="center"/>
      <protection hidden="1"/>
    </xf>
    <xf numFmtId="0" fontId="3" fillId="0" borderId="9" xfId="0" quotePrefix="1" applyFont="1" applyBorder="1" applyAlignment="1" applyProtection="1">
      <alignment horizontal="left"/>
      <protection hidden="1"/>
    </xf>
    <xf numFmtId="0" fontId="5" fillId="0" borderId="2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5" fillId="0" borderId="68" xfId="0" applyFont="1" applyBorder="1" applyProtection="1">
      <protection hidden="1"/>
    </xf>
    <xf numFmtId="0" fontId="5" fillId="0" borderId="86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5" fillId="0" borderId="70" xfId="0" applyFont="1" applyBorder="1" applyProtection="1">
      <protection hidden="1"/>
    </xf>
    <xf numFmtId="0" fontId="12" fillId="0" borderId="55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2" fillId="0" borderId="87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3" fillId="0" borderId="66" xfId="0" applyFont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0" fontId="3" fillId="0" borderId="69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3" fillId="0" borderId="75" xfId="0" applyFont="1" applyBorder="1" applyAlignment="1" applyProtection="1">
      <alignment horizontal="center"/>
      <protection hidden="1"/>
    </xf>
    <xf numFmtId="0" fontId="12" fillId="0" borderId="55" xfId="0" applyFont="1" applyBorder="1" applyAlignment="1" applyProtection="1">
      <alignment horizontal="center"/>
      <protection hidden="1"/>
    </xf>
    <xf numFmtId="0" fontId="3" fillId="0" borderId="73" xfId="0" applyFont="1" applyBorder="1" applyAlignment="1" applyProtection="1">
      <alignment horizontal="center"/>
      <protection hidden="1"/>
    </xf>
    <xf numFmtId="0" fontId="3" fillId="0" borderId="54" xfId="0" applyFont="1" applyBorder="1" applyAlignment="1" applyProtection="1">
      <alignment horizontal="center"/>
      <protection hidden="1"/>
    </xf>
    <xf numFmtId="1" fontId="9" fillId="0" borderId="57" xfId="0" quotePrefix="1" applyNumberFormat="1" applyFont="1" applyBorder="1" applyAlignment="1" applyProtection="1">
      <alignment horizontal="center"/>
      <protection hidden="1"/>
    </xf>
    <xf numFmtId="0" fontId="3" fillId="0" borderId="10" xfId="0" quotePrefix="1" applyFont="1" applyBorder="1" applyAlignment="1" applyProtection="1">
      <alignment horizontal="center"/>
      <protection hidden="1"/>
    </xf>
    <xf numFmtId="0" fontId="3" fillId="0" borderId="39" xfId="0" quotePrefix="1" applyFont="1" applyBorder="1" applyAlignment="1" applyProtection="1">
      <alignment horizontal="center"/>
      <protection hidden="1"/>
    </xf>
    <xf numFmtId="0" fontId="3" fillId="0" borderId="66" xfId="0" quotePrefix="1" applyFont="1" applyBorder="1" applyAlignment="1" applyProtection="1">
      <alignment horizontal="center"/>
      <protection hidden="1"/>
    </xf>
    <xf numFmtId="1" fontId="9" fillId="0" borderId="56" xfId="0" quotePrefix="1" applyNumberFormat="1" applyFont="1" applyBorder="1" applyAlignment="1" applyProtection="1">
      <alignment horizontal="center"/>
      <protection hidden="1"/>
    </xf>
    <xf numFmtId="0" fontId="3" fillId="0" borderId="31" xfId="0" quotePrefix="1" applyFont="1" applyBorder="1" applyAlignment="1" applyProtection="1">
      <alignment horizontal="center"/>
      <protection hidden="1"/>
    </xf>
    <xf numFmtId="0" fontId="10" fillId="0" borderId="31" xfId="0" applyFont="1" applyBorder="1" applyAlignment="1" applyProtection="1">
      <alignment horizontal="center"/>
      <protection hidden="1"/>
    </xf>
    <xf numFmtId="0" fontId="11" fillId="0" borderId="66" xfId="0" applyFont="1" applyBorder="1" applyAlignment="1" applyProtection="1">
      <alignment horizontal="center"/>
      <protection hidden="1"/>
    </xf>
    <xf numFmtId="0" fontId="3" fillId="0" borderId="71" xfId="0" applyFont="1" applyBorder="1" applyAlignment="1" applyProtection="1">
      <alignment horizontal="center"/>
      <protection hidden="1"/>
    </xf>
    <xf numFmtId="0" fontId="3" fillId="0" borderId="67" xfId="0" quotePrefix="1" applyFont="1" applyBorder="1" applyAlignment="1" applyProtection="1">
      <alignment horizontal="center"/>
      <protection hidden="1"/>
    </xf>
    <xf numFmtId="0" fontId="3" fillId="0" borderId="77" xfId="0" applyFont="1" applyBorder="1" applyAlignment="1" applyProtection="1">
      <alignment horizontal="center"/>
      <protection hidden="1"/>
    </xf>
    <xf numFmtId="16" fontId="3" fillId="0" borderId="0" xfId="0" quotePrefix="1" applyNumberFormat="1" applyFont="1" applyAlignment="1" applyProtection="1">
      <alignment horizontal="center"/>
      <protection hidden="1"/>
    </xf>
    <xf numFmtId="16" fontId="3" fillId="0" borderId="42" xfId="0" quotePrefix="1" applyNumberFormat="1" applyFont="1" applyBorder="1" applyAlignment="1" applyProtection="1">
      <alignment horizontal="center"/>
      <protection hidden="1"/>
    </xf>
    <xf numFmtId="0" fontId="3" fillId="0" borderId="43" xfId="0" applyFont="1" applyBorder="1" applyAlignment="1" applyProtection="1">
      <alignment horizontal="center"/>
      <protection hidden="1"/>
    </xf>
    <xf numFmtId="0" fontId="3" fillId="0" borderId="0" xfId="0" quotePrefix="1" applyFont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" fontId="3" fillId="0" borderId="12" xfId="0" quotePrefix="1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32" xfId="0" applyFont="1" applyBorder="1" applyProtection="1">
      <protection hidden="1"/>
    </xf>
    <xf numFmtId="0" fontId="5" fillId="0" borderId="45" xfId="0" applyFont="1" applyBorder="1" applyProtection="1">
      <protection hidden="1"/>
    </xf>
    <xf numFmtId="0" fontId="3" fillId="0" borderId="46" xfId="0" applyFont="1" applyBorder="1" applyProtection="1">
      <protection hidden="1"/>
    </xf>
    <xf numFmtId="0" fontId="0" fillId="0" borderId="46" xfId="0" applyBorder="1" applyProtection="1">
      <protection hidden="1"/>
    </xf>
    <xf numFmtId="0" fontId="8" fillId="0" borderId="46" xfId="0" applyFont="1" applyBorder="1" applyAlignment="1" applyProtection="1">
      <alignment horizontal="center"/>
      <protection hidden="1"/>
    </xf>
    <xf numFmtId="0" fontId="13" fillId="0" borderId="46" xfId="0" applyFont="1" applyBorder="1" applyProtection="1">
      <protection hidden="1"/>
    </xf>
    <xf numFmtId="0" fontId="8" fillId="0" borderId="47" xfId="0" applyFont="1" applyBorder="1" applyAlignment="1" applyProtection="1">
      <alignment horizontal="center"/>
      <protection hidden="1"/>
    </xf>
    <xf numFmtId="0" fontId="3" fillId="0" borderId="48" xfId="0" applyFont="1" applyBorder="1" applyProtection="1">
      <protection hidden="1"/>
    </xf>
    <xf numFmtId="0" fontId="3" fillId="0" borderId="42" xfId="0" applyFont="1" applyBorder="1" applyProtection="1">
      <protection hidden="1"/>
    </xf>
    <xf numFmtId="0" fontId="5" fillId="0" borderId="49" xfId="0" applyFont="1" applyBorder="1" applyProtection="1">
      <protection hidden="1"/>
    </xf>
    <xf numFmtId="0" fontId="5" fillId="0" borderId="12" xfId="0" applyFont="1" applyBorder="1" applyProtection="1">
      <protection hidden="1"/>
    </xf>
    <xf numFmtId="0" fontId="5" fillId="0" borderId="50" xfId="0" applyFont="1" applyBorder="1" applyProtection="1">
      <protection hidden="1"/>
    </xf>
    <xf numFmtId="0" fontId="3" fillId="0" borderId="52" xfId="0" applyFont="1" applyBorder="1" applyProtection="1">
      <protection hidden="1"/>
    </xf>
    <xf numFmtId="0" fontId="3" fillId="5" borderId="16" xfId="0" applyFont="1" applyFill="1" applyBorder="1" applyAlignment="1" applyProtection="1">
      <alignment horizontal="center"/>
      <protection locked="0" hidden="1"/>
    </xf>
    <xf numFmtId="0" fontId="3" fillId="5" borderId="22" xfId="0" applyFont="1" applyFill="1" applyBorder="1" applyAlignment="1" applyProtection="1">
      <alignment horizontal="center"/>
      <protection locked="0" hidden="1"/>
    </xf>
    <xf numFmtId="0" fontId="3" fillId="5" borderId="28" xfId="0" applyFont="1" applyFill="1" applyBorder="1" applyAlignment="1" applyProtection="1">
      <alignment horizontal="center"/>
      <protection locked="0" hidden="1"/>
    </xf>
    <xf numFmtId="1" fontId="3" fillId="4" borderId="44" xfId="0" applyNumberFormat="1" applyFont="1" applyFill="1" applyBorder="1" applyAlignment="1" applyProtection="1">
      <alignment horizontal="center"/>
      <protection locked="0" hidden="1"/>
    </xf>
    <xf numFmtId="1" fontId="3" fillId="4" borderId="65" xfId="0" applyNumberFormat="1" applyFont="1" applyFill="1" applyBorder="1" applyAlignment="1" applyProtection="1">
      <alignment horizontal="center"/>
      <protection locked="0" hidden="1"/>
    </xf>
    <xf numFmtId="1" fontId="3" fillId="4" borderId="74" xfId="0" applyNumberFormat="1" applyFont="1" applyFill="1" applyBorder="1" applyAlignment="1" applyProtection="1">
      <alignment horizontal="center"/>
      <protection locked="0" hidden="1"/>
    </xf>
    <xf numFmtId="1" fontId="3" fillId="5" borderId="69" xfId="0" quotePrefix="1" applyNumberFormat="1" applyFont="1" applyFill="1" applyBorder="1" applyAlignment="1" applyProtection="1">
      <alignment horizontal="center"/>
      <protection locked="0" hidden="1"/>
    </xf>
    <xf numFmtId="1" fontId="3" fillId="5" borderId="72" xfId="0" quotePrefix="1" applyNumberFormat="1" applyFont="1" applyFill="1" applyBorder="1" applyAlignment="1" applyProtection="1">
      <alignment horizontal="center"/>
      <protection locked="0" hidden="1"/>
    </xf>
    <xf numFmtId="1" fontId="11" fillId="4" borderId="55" xfId="0" applyNumberFormat="1" applyFont="1" applyFill="1" applyBorder="1" applyAlignment="1" applyProtection="1">
      <alignment horizontal="center"/>
      <protection locked="0" hidden="1"/>
    </xf>
    <xf numFmtId="1" fontId="3" fillId="4" borderId="55" xfId="0" quotePrefix="1" applyNumberFormat="1" applyFont="1" applyFill="1" applyBorder="1" applyAlignment="1" applyProtection="1">
      <alignment horizontal="center"/>
      <protection locked="0" hidden="1"/>
    </xf>
    <xf numFmtId="1" fontId="3" fillId="4" borderId="76" xfId="0" quotePrefix="1" applyNumberFormat="1" applyFont="1" applyFill="1" applyBorder="1" applyAlignment="1" applyProtection="1">
      <alignment horizontal="center"/>
      <protection locked="0" hidden="1"/>
    </xf>
    <xf numFmtId="1" fontId="3" fillId="5" borderId="78" xfId="0" applyNumberFormat="1" applyFont="1" applyFill="1" applyBorder="1" applyAlignment="1" applyProtection="1">
      <alignment horizontal="center"/>
      <protection locked="0" hidden="1"/>
    </xf>
    <xf numFmtId="1" fontId="3" fillId="5" borderId="79" xfId="0" quotePrefix="1" applyNumberFormat="1" applyFont="1" applyFill="1" applyBorder="1" applyAlignment="1" applyProtection="1">
      <alignment horizontal="center"/>
      <protection locked="0"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5" fillId="0" borderId="4" xfId="0" applyFont="1" applyBorder="1" applyProtection="1">
      <protection hidden="1"/>
    </xf>
    <xf numFmtId="0" fontId="14" fillId="0" borderId="83" xfId="0" applyFont="1" applyBorder="1" applyAlignment="1" applyProtection="1">
      <alignment horizontal="center" wrapText="1"/>
      <protection hidden="1"/>
    </xf>
    <xf numFmtId="0" fontId="14" fillId="0" borderId="84" xfId="0" applyFont="1" applyBorder="1" applyAlignment="1" applyProtection="1">
      <alignment horizontal="center" wrapText="1"/>
      <protection hidden="1"/>
    </xf>
    <xf numFmtId="0" fontId="14" fillId="0" borderId="85" xfId="0" applyFont="1" applyBorder="1" applyAlignment="1" applyProtection="1">
      <alignment horizontal="center" wrapText="1"/>
      <protection hidden="1"/>
    </xf>
    <xf numFmtId="0" fontId="14" fillId="0" borderId="81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4" fillId="0" borderId="82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20" fontId="3" fillId="0" borderId="6" xfId="0" quotePrefix="1" applyNumberFormat="1" applyFont="1" applyBorder="1" applyAlignment="1" applyProtection="1">
      <alignment horizontal="center"/>
      <protection locked="0" hidden="1"/>
    </xf>
    <xf numFmtId="20" fontId="3" fillId="0" borderId="7" xfId="0" quotePrefix="1" applyNumberFormat="1" applyFont="1" applyBorder="1" applyAlignment="1" applyProtection="1">
      <alignment horizontal="center"/>
      <protection locked="0" hidden="1"/>
    </xf>
    <xf numFmtId="20" fontId="3" fillId="0" borderId="8" xfId="0" quotePrefix="1" applyNumberFormat="1" applyFont="1" applyBorder="1" applyAlignment="1" applyProtection="1">
      <alignment horizontal="center"/>
      <protection locked="0" hidden="1"/>
    </xf>
    <xf numFmtId="0" fontId="3" fillId="0" borderId="6" xfId="0" quotePrefix="1" applyFont="1" applyBorder="1" applyAlignment="1" applyProtection="1">
      <alignment horizontal="center"/>
      <protection locked="0" hidden="1"/>
    </xf>
    <xf numFmtId="0" fontId="3" fillId="0" borderId="7" xfId="0" quotePrefix="1" applyFont="1" applyBorder="1" applyAlignment="1" applyProtection="1">
      <alignment horizontal="center"/>
      <protection locked="0" hidden="1"/>
    </xf>
    <xf numFmtId="0" fontId="3" fillId="0" borderId="8" xfId="0" quotePrefix="1" applyFont="1" applyBorder="1" applyAlignment="1" applyProtection="1">
      <alignment horizontal="center"/>
      <protection locked="0"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55" xfId="0" applyFont="1" applyBorder="1" applyAlignment="1" applyProtection="1">
      <alignment horizontal="center"/>
      <protection hidden="1"/>
    </xf>
    <xf numFmtId="0" fontId="3" fillId="0" borderId="59" xfId="0" applyFont="1" applyBorder="1" applyAlignment="1" applyProtection="1">
      <alignment horizontal="center"/>
      <protection locked="0" hidden="1"/>
    </xf>
    <xf numFmtId="0" fontId="3" fillId="0" borderId="60" xfId="0" applyFont="1" applyBorder="1" applyAlignment="1" applyProtection="1">
      <alignment horizontal="center"/>
      <protection locked="0" hidden="1"/>
    </xf>
    <xf numFmtId="0" fontId="11" fillId="4" borderId="60" xfId="0" applyFont="1" applyFill="1" applyBorder="1" applyAlignment="1" applyProtection="1">
      <alignment horizontal="center"/>
      <protection locked="0" hidden="1"/>
    </xf>
    <xf numFmtId="0" fontId="11" fillId="4" borderId="61" xfId="0" applyFont="1" applyFill="1" applyBorder="1" applyAlignment="1" applyProtection="1">
      <alignment horizontal="center"/>
      <protection locked="0" hidden="1"/>
    </xf>
    <xf numFmtId="0" fontId="3" fillId="3" borderId="57" xfId="0" applyFont="1" applyFill="1" applyBorder="1" applyAlignment="1" applyProtection="1">
      <alignment horizontal="center"/>
      <protection hidden="1"/>
    </xf>
    <xf numFmtId="0" fontId="3" fillId="3" borderId="70" xfId="0" applyFont="1" applyFill="1" applyBorder="1" applyAlignment="1" applyProtection="1">
      <alignment horizontal="center"/>
      <protection hidden="1"/>
    </xf>
    <xf numFmtId="0" fontId="3" fillId="3" borderId="12" xfId="0" applyFont="1" applyFill="1" applyBorder="1" applyAlignment="1" applyProtection="1">
      <alignment horizontal="center"/>
      <protection hidden="1"/>
    </xf>
    <xf numFmtId="0" fontId="3" fillId="3" borderId="80" xfId="0" applyFont="1" applyFill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63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0" fontId="3" fillId="0" borderId="61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locked="0" hidden="1"/>
    </xf>
    <xf numFmtId="0" fontId="3" fillId="0" borderId="8" xfId="0" applyFont="1" applyBorder="1" applyAlignment="1" applyProtection="1">
      <alignment horizontal="center"/>
      <protection locked="0" hidden="1"/>
    </xf>
    <xf numFmtId="0" fontId="3" fillId="0" borderId="52" xfId="0" applyFont="1" applyBorder="1" applyAlignment="1" applyProtection="1">
      <alignment horizontal="center" wrapText="1"/>
      <protection hidden="1"/>
    </xf>
    <xf numFmtId="0" fontId="3" fillId="0" borderId="46" xfId="0" applyFont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  <xf numFmtId="0" fontId="3" fillId="0" borderId="12" xfId="0" applyFont="1" applyBorder="1" applyAlignment="1" applyProtection="1">
      <alignment horizontal="center"/>
      <protection locked="0" hidden="1"/>
    </xf>
    <xf numFmtId="0" fontId="3" fillId="0" borderId="60" xfId="0" applyFont="1" applyBorder="1" applyAlignment="1" applyProtection="1">
      <alignment horizontal="center" wrapText="1"/>
      <protection hidden="1"/>
    </xf>
    <xf numFmtId="0" fontId="3" fillId="0" borderId="61" xfId="0" applyFont="1" applyBorder="1" applyAlignment="1" applyProtection="1">
      <alignment horizontal="center" wrapText="1"/>
      <protection hidden="1"/>
    </xf>
    <xf numFmtId="0" fontId="3" fillId="0" borderId="59" xfId="0" applyFont="1" applyBorder="1" applyAlignment="1" applyProtection="1">
      <alignment horizontal="center"/>
      <protection hidden="1"/>
    </xf>
    <xf numFmtId="0" fontId="3" fillId="0" borderId="60" xfId="0" applyFont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11" sqref="B11"/>
    </sheetView>
  </sheetViews>
  <sheetFormatPr defaultRowHeight="14.5" x14ac:dyDescent="0.35"/>
  <sheetData>
    <row r="1" spans="1:2" ht="29" x14ac:dyDescent="0.35">
      <c r="A1" s="84" t="s">
        <v>58</v>
      </c>
    </row>
    <row r="2" spans="1:2" x14ac:dyDescent="0.35">
      <c r="A2" s="85" t="s">
        <v>59</v>
      </c>
    </row>
    <row r="3" spans="1:2" x14ac:dyDescent="0.35">
      <c r="A3" s="86" t="s">
        <v>60</v>
      </c>
      <c r="B3" s="1"/>
    </row>
    <row r="4" spans="1:2" x14ac:dyDescent="0.35">
      <c r="A4" s="87" t="s">
        <v>61</v>
      </c>
      <c r="B4" s="1"/>
    </row>
    <row r="5" spans="1:2" x14ac:dyDescent="0.35">
      <c r="A5" s="87" t="s">
        <v>62</v>
      </c>
      <c r="B5" s="1"/>
    </row>
    <row r="6" spans="1:2" x14ac:dyDescent="0.35">
      <c r="A6" s="87" t="s">
        <v>63</v>
      </c>
      <c r="B6" s="1"/>
    </row>
    <row r="7" spans="1:2" x14ac:dyDescent="0.35">
      <c r="A7" s="87" t="s">
        <v>64</v>
      </c>
      <c r="B7" s="1"/>
    </row>
    <row r="9" spans="1:2" ht="29" x14ac:dyDescent="0.35">
      <c r="A9" s="84" t="s">
        <v>65</v>
      </c>
    </row>
    <row r="10" spans="1:2" x14ac:dyDescent="0.35">
      <c r="A10" s="85" t="s">
        <v>59</v>
      </c>
    </row>
    <row r="11" spans="1:2" x14ac:dyDescent="0.35">
      <c r="A11" s="86" t="s">
        <v>60</v>
      </c>
    </row>
    <row r="12" spans="1:2" x14ac:dyDescent="0.35">
      <c r="A12" s="87" t="s">
        <v>61</v>
      </c>
    </row>
    <row r="13" spans="1:2" x14ac:dyDescent="0.35">
      <c r="A13" s="87" t="s">
        <v>62</v>
      </c>
    </row>
    <row r="14" spans="1:2" x14ac:dyDescent="0.35">
      <c r="A14" s="87" t="s">
        <v>63</v>
      </c>
    </row>
    <row r="15" spans="1:2" x14ac:dyDescent="0.35">
      <c r="A15" s="87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J953"/>
  <sheetViews>
    <sheetView showGridLines="0" showRowColHeaders="0" tabSelected="1" zoomScale="80" zoomScaleNormal="80" workbookViewId="0">
      <selection activeCell="D3" sqref="D3:G3"/>
    </sheetView>
  </sheetViews>
  <sheetFormatPr defaultColWidth="17.26953125" defaultRowHeight="14.5" x14ac:dyDescent="0.35"/>
  <cols>
    <col min="1" max="1" width="1.1796875" style="88" customWidth="1"/>
    <col min="2" max="2" width="3.6328125" style="88" customWidth="1"/>
    <col min="3" max="3" width="9.90625" style="88" customWidth="1"/>
    <col min="4" max="4" width="5.6328125" style="88" customWidth="1"/>
    <col min="5" max="5" width="1.6328125" style="88" customWidth="1"/>
    <col min="6" max="6" width="5.1796875" style="88" customWidth="1"/>
    <col min="7" max="7" width="8.6328125" style="88" customWidth="1"/>
    <col min="8" max="8" width="5.6328125" style="88" customWidth="1"/>
    <col min="9" max="9" width="1.81640625" style="88" customWidth="1"/>
    <col min="10" max="10" width="5.81640625" style="88" customWidth="1"/>
    <col min="11" max="11" width="2.6328125" style="88" customWidth="1"/>
    <col min="12" max="12" width="5.36328125" style="88" customWidth="1"/>
    <col min="13" max="13" width="1.54296875" style="88" customWidth="1"/>
    <col min="14" max="14" width="5.453125" style="88" customWidth="1"/>
    <col min="15" max="15" width="8.81640625" style="88" customWidth="1"/>
    <col min="16" max="16" width="5.1796875" style="88" customWidth="1"/>
    <col min="17" max="17" width="1.81640625" style="88" customWidth="1"/>
    <col min="18" max="18" width="4.6328125" style="88" customWidth="1"/>
    <col min="19" max="19" width="3.1796875" style="88" customWidth="1"/>
    <col min="20" max="20" width="4.81640625" style="88" customWidth="1"/>
    <col min="21" max="21" width="1.7265625" style="88" customWidth="1"/>
    <col min="22" max="22" width="4.6328125" style="88" customWidth="1"/>
    <col min="23" max="23" width="3.08984375" style="88" customWidth="1"/>
    <col min="24" max="25" width="12.7265625" style="88" customWidth="1"/>
    <col min="26" max="26" width="8.90625" style="88" customWidth="1"/>
    <col min="27" max="27" width="3.7265625" style="88" customWidth="1"/>
    <col min="28" max="29" width="3.54296875" style="88" customWidth="1"/>
    <col min="30" max="30" width="3.26953125" style="88" customWidth="1"/>
    <col min="31" max="31" width="3.7265625" style="88" customWidth="1"/>
    <col min="32" max="32" width="4.453125" style="88" customWidth="1"/>
    <col min="33" max="33" width="4.1796875" style="88" customWidth="1"/>
    <col min="34" max="35" width="4.453125" style="88" customWidth="1"/>
    <col min="36" max="36" width="4.08984375" style="88" customWidth="1"/>
    <col min="37" max="16384" width="17.26953125" style="88"/>
  </cols>
  <sheetData>
    <row r="1" spans="2:36" ht="6" customHeight="1" thickBot="1" x14ac:dyDescent="0.4"/>
    <row r="2" spans="2:36" ht="16.5" customHeight="1" x14ac:dyDescent="0.35">
      <c r="B2" s="218" t="s">
        <v>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20"/>
      <c r="Z2" s="89"/>
      <c r="AA2" s="89"/>
      <c r="AB2" s="89"/>
      <c r="AC2" s="89"/>
      <c r="AD2" s="89"/>
      <c r="AE2" s="89"/>
    </row>
    <row r="3" spans="2:36" ht="16.5" customHeight="1" x14ac:dyDescent="0.35">
      <c r="B3" s="90"/>
      <c r="C3" s="91" t="s">
        <v>57</v>
      </c>
      <c r="D3" s="227"/>
      <c r="E3" s="227"/>
      <c r="F3" s="227"/>
      <c r="G3" s="227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3"/>
      <c r="Z3" s="89"/>
      <c r="AA3" s="89"/>
      <c r="AB3" s="89"/>
      <c r="AC3" s="89"/>
      <c r="AD3" s="89"/>
      <c r="AE3" s="89"/>
    </row>
    <row r="4" spans="2:36" ht="16.5" customHeight="1" thickBot="1" x14ac:dyDescent="0.4">
      <c r="B4" s="94"/>
      <c r="C4" s="95"/>
      <c r="D4" s="95"/>
      <c r="E4" s="95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  <c r="Q4" s="97"/>
      <c r="R4" s="97"/>
      <c r="S4" s="98"/>
      <c r="T4" s="98"/>
      <c r="U4" s="98"/>
      <c r="V4" s="98"/>
      <c r="W4" s="98"/>
      <c r="X4" s="98"/>
      <c r="Y4" s="99"/>
      <c r="Z4" s="89"/>
      <c r="AA4" s="89"/>
      <c r="AB4" s="89"/>
      <c r="AC4" s="89"/>
      <c r="AD4" s="89"/>
      <c r="AE4" s="89"/>
    </row>
    <row r="5" spans="2:36" ht="25" customHeight="1" thickBot="1" x14ac:dyDescent="0.4">
      <c r="B5" s="100" t="s">
        <v>50</v>
      </c>
      <c r="C5" s="101"/>
      <c r="D5" s="204" t="s">
        <v>84</v>
      </c>
      <c r="E5" s="205"/>
      <c r="F5" s="205"/>
      <c r="G5" s="205"/>
      <c r="H5" s="205"/>
      <c r="I5" s="205"/>
      <c r="J5" s="205"/>
      <c r="K5" s="205"/>
      <c r="L5" s="205"/>
      <c r="M5" s="205"/>
      <c r="N5" s="217"/>
      <c r="O5" s="102"/>
      <c r="P5" s="192" t="s">
        <v>50</v>
      </c>
      <c r="Q5" s="193"/>
      <c r="R5" s="194"/>
      <c r="S5" s="221" t="s">
        <v>85</v>
      </c>
      <c r="T5" s="221"/>
      <c r="U5" s="221"/>
      <c r="V5" s="221"/>
      <c r="W5" s="221"/>
      <c r="X5" s="221"/>
      <c r="Y5" s="222"/>
      <c r="Z5" s="89"/>
      <c r="AA5" s="89"/>
      <c r="AB5" s="89"/>
      <c r="AC5" s="89"/>
      <c r="AD5" s="89"/>
      <c r="AE5" s="89"/>
    </row>
    <row r="6" spans="2:36" ht="35" customHeight="1" thickBot="1" x14ac:dyDescent="0.4">
      <c r="B6" s="230" t="s">
        <v>3</v>
      </c>
      <c r="C6" s="231"/>
      <c r="D6" s="231"/>
      <c r="E6" s="231"/>
      <c r="F6" s="231"/>
      <c r="G6" s="231"/>
      <c r="H6" s="231"/>
      <c r="I6" s="231"/>
      <c r="J6" s="231"/>
      <c r="K6" s="231"/>
      <c r="L6" s="228" t="s">
        <v>4</v>
      </c>
      <c r="M6" s="228"/>
      <c r="N6" s="229"/>
      <c r="O6" s="97"/>
      <c r="P6" s="223" t="s">
        <v>5</v>
      </c>
      <c r="Q6" s="224"/>
      <c r="R6" s="224"/>
      <c r="S6" s="225"/>
      <c r="T6" s="225"/>
      <c r="U6" s="225"/>
      <c r="V6" s="225"/>
      <c r="W6" s="225"/>
      <c r="X6" s="226"/>
      <c r="Y6" s="103" t="s">
        <v>4</v>
      </c>
      <c r="Z6" s="104"/>
      <c r="AB6" s="104"/>
      <c r="AC6" s="104"/>
      <c r="AD6" s="104"/>
      <c r="AE6" s="104"/>
      <c r="AF6" s="104"/>
      <c r="AG6" s="104"/>
      <c r="AH6" s="104"/>
      <c r="AI6" s="104"/>
      <c r="AJ6" s="104"/>
    </row>
    <row r="7" spans="2:36" ht="25" customHeight="1" thickBot="1" x14ac:dyDescent="0.4">
      <c r="B7" s="105" t="s">
        <v>51</v>
      </c>
      <c r="C7" s="204"/>
      <c r="D7" s="205"/>
      <c r="E7" s="205"/>
      <c r="F7" s="205"/>
      <c r="G7" s="205"/>
      <c r="H7" s="205"/>
      <c r="I7" s="205"/>
      <c r="J7" s="205"/>
      <c r="K7" s="205"/>
      <c r="L7" s="206"/>
      <c r="M7" s="206"/>
      <c r="N7" s="207"/>
      <c r="O7" s="97"/>
      <c r="P7" s="106" t="s">
        <v>54</v>
      </c>
      <c r="Q7" s="195"/>
      <c r="R7" s="196"/>
      <c r="S7" s="196"/>
      <c r="T7" s="196"/>
      <c r="U7" s="196"/>
      <c r="V7" s="196"/>
      <c r="W7" s="196"/>
      <c r="X7" s="197"/>
      <c r="Y7" s="162"/>
      <c r="Z7" s="89"/>
      <c r="AA7" s="107"/>
      <c r="AB7" s="89"/>
      <c r="AC7" s="89"/>
      <c r="AD7" s="89"/>
      <c r="AE7" s="89"/>
    </row>
    <row r="8" spans="2:36" ht="25" customHeight="1" thickBot="1" x14ac:dyDescent="0.4">
      <c r="B8" s="108" t="s">
        <v>52</v>
      </c>
      <c r="C8" s="204"/>
      <c r="D8" s="205"/>
      <c r="E8" s="205"/>
      <c r="F8" s="205"/>
      <c r="G8" s="205"/>
      <c r="H8" s="205"/>
      <c r="I8" s="205"/>
      <c r="J8" s="205"/>
      <c r="K8" s="205"/>
      <c r="L8" s="206"/>
      <c r="M8" s="206"/>
      <c r="N8" s="207"/>
      <c r="O8" s="97"/>
      <c r="P8" s="109" t="s">
        <v>55</v>
      </c>
      <c r="Q8" s="198"/>
      <c r="R8" s="199"/>
      <c r="S8" s="199"/>
      <c r="T8" s="199"/>
      <c r="U8" s="199"/>
      <c r="V8" s="199"/>
      <c r="W8" s="199"/>
      <c r="X8" s="200"/>
      <c r="Y8" s="163"/>
      <c r="Z8" s="89"/>
      <c r="AA8" s="107"/>
      <c r="AB8" s="89"/>
      <c r="AC8" s="89"/>
      <c r="AD8" s="89"/>
      <c r="AE8" s="89"/>
    </row>
    <row r="9" spans="2:36" ht="25" customHeight="1" thickBot="1" x14ac:dyDescent="0.4">
      <c r="B9" s="110" t="s">
        <v>53</v>
      </c>
      <c r="C9" s="204"/>
      <c r="D9" s="205"/>
      <c r="E9" s="205"/>
      <c r="F9" s="205"/>
      <c r="G9" s="205"/>
      <c r="H9" s="205"/>
      <c r="I9" s="205"/>
      <c r="J9" s="205"/>
      <c r="K9" s="205"/>
      <c r="L9" s="206"/>
      <c r="M9" s="206"/>
      <c r="N9" s="207"/>
      <c r="O9" s="97"/>
      <c r="P9" s="111" t="s">
        <v>56</v>
      </c>
      <c r="Q9" s="198"/>
      <c r="R9" s="199"/>
      <c r="S9" s="199"/>
      <c r="T9" s="199"/>
      <c r="U9" s="199"/>
      <c r="V9" s="199"/>
      <c r="W9" s="199"/>
      <c r="X9" s="200"/>
      <c r="Y9" s="164"/>
      <c r="Z9" s="89"/>
      <c r="AA9" s="89"/>
      <c r="AB9" s="89"/>
      <c r="AC9" s="89"/>
      <c r="AD9" s="89"/>
      <c r="AE9" s="89"/>
    </row>
    <row r="10" spans="2:36" ht="10.15" customHeight="1" thickBot="1" x14ac:dyDescent="0.4">
      <c r="B10" s="94"/>
      <c r="C10" s="96"/>
      <c r="D10" s="112"/>
      <c r="E10" s="112"/>
      <c r="F10" s="112"/>
      <c r="G10" s="96"/>
      <c r="P10" s="97"/>
      <c r="Q10" s="97"/>
      <c r="R10" s="97"/>
      <c r="X10" s="97"/>
      <c r="Y10" s="113"/>
      <c r="Z10" s="89"/>
      <c r="AA10" s="89"/>
      <c r="AB10" s="89"/>
      <c r="AC10" s="89"/>
      <c r="AD10" s="89"/>
      <c r="AE10" s="89"/>
    </row>
    <row r="11" spans="2:36" ht="19.149999999999999" customHeight="1" thickTop="1" x14ac:dyDescent="0.35">
      <c r="B11" s="94"/>
      <c r="C11" s="114"/>
      <c r="D11" s="178" t="s">
        <v>86</v>
      </c>
      <c r="E11" s="179"/>
      <c r="F11" s="180"/>
      <c r="H11" s="96"/>
      <c r="I11" s="96"/>
      <c r="J11" s="96"/>
      <c r="K11" s="96"/>
      <c r="L11" s="178" t="s">
        <v>87</v>
      </c>
      <c r="M11" s="179"/>
      <c r="N11" s="179"/>
      <c r="O11" s="115"/>
      <c r="P11" s="97"/>
      <c r="Q11" s="97"/>
      <c r="R11" s="97"/>
      <c r="X11" s="96"/>
      <c r="Y11" s="116"/>
      <c r="Z11" s="89"/>
      <c r="AA11" s="89"/>
      <c r="AB11" s="89"/>
      <c r="AC11" s="89"/>
      <c r="AD11" s="89"/>
      <c r="AE11" s="89"/>
    </row>
    <row r="12" spans="2:36" ht="15.75" customHeight="1" thickBot="1" x14ac:dyDescent="0.4">
      <c r="B12" s="94"/>
      <c r="C12" s="117"/>
      <c r="D12" s="181" t="s">
        <v>88</v>
      </c>
      <c r="E12" s="182"/>
      <c r="F12" s="183"/>
      <c r="G12" s="118" t="s">
        <v>82</v>
      </c>
      <c r="H12" s="215" t="s">
        <v>7</v>
      </c>
      <c r="I12" s="215"/>
      <c r="J12" s="216"/>
      <c r="K12" s="119"/>
      <c r="L12" s="181" t="s">
        <v>88</v>
      </c>
      <c r="M12" s="182"/>
      <c r="N12" s="182"/>
      <c r="O12" s="120" t="s">
        <v>6</v>
      </c>
      <c r="P12" s="201" t="s">
        <v>8</v>
      </c>
      <c r="Q12" s="202"/>
      <c r="R12" s="203"/>
      <c r="T12" s="201" t="s">
        <v>9</v>
      </c>
      <c r="U12" s="202"/>
      <c r="V12" s="203"/>
      <c r="W12" s="119"/>
      <c r="X12" s="121" t="s">
        <v>10</v>
      </c>
      <c r="Y12" s="122" t="s">
        <v>10</v>
      </c>
      <c r="Z12" s="89"/>
      <c r="AA12" s="89"/>
      <c r="AB12" s="89"/>
      <c r="AC12" s="89"/>
      <c r="AD12" s="89"/>
      <c r="AE12" s="89"/>
    </row>
    <row r="13" spans="2:36" ht="15.75" customHeight="1" x14ac:dyDescent="0.35">
      <c r="B13" s="123"/>
      <c r="C13" s="124" t="s">
        <v>9</v>
      </c>
      <c r="D13" s="208" t="s">
        <v>7</v>
      </c>
      <c r="E13" s="208"/>
      <c r="F13" s="209"/>
      <c r="G13" s="125" t="s">
        <v>11</v>
      </c>
      <c r="H13" s="212" t="s">
        <v>12</v>
      </c>
      <c r="I13" s="213"/>
      <c r="J13" s="214"/>
      <c r="K13" s="126"/>
      <c r="L13" s="210" t="s">
        <v>8</v>
      </c>
      <c r="M13" s="210"/>
      <c r="N13" s="211"/>
      <c r="O13" s="127" t="s">
        <v>11</v>
      </c>
      <c r="P13" s="201" t="s">
        <v>12</v>
      </c>
      <c r="Q13" s="202"/>
      <c r="R13" s="203"/>
      <c r="T13" s="201" t="s">
        <v>12</v>
      </c>
      <c r="U13" s="202"/>
      <c r="V13" s="203"/>
      <c r="W13" s="119"/>
      <c r="X13" s="121" t="s">
        <v>13</v>
      </c>
      <c r="Y13" s="122" t="s">
        <v>14</v>
      </c>
      <c r="Z13" s="184" t="s">
        <v>13</v>
      </c>
      <c r="AA13" s="184"/>
      <c r="AB13" s="184"/>
      <c r="AC13" s="184"/>
      <c r="AD13" s="184"/>
      <c r="AE13" s="175"/>
      <c r="AF13" s="185" t="s">
        <v>83</v>
      </c>
      <c r="AG13" s="185"/>
      <c r="AH13" s="185"/>
      <c r="AI13" s="185"/>
      <c r="AJ13" s="185"/>
    </row>
    <row r="14" spans="2:36" ht="15.5" x14ac:dyDescent="0.35">
      <c r="B14" s="123"/>
      <c r="C14" s="128" t="s">
        <v>15</v>
      </c>
      <c r="D14" s="165"/>
      <c r="E14" s="129" t="s">
        <v>81</v>
      </c>
      <c r="F14" s="168"/>
      <c r="G14" s="130">
        <f>IF(ABS($L7-$Y7)&gt;15,15*(ABS($L7-$Y7)/($L7-$Y7)),$L7-$Y7)</f>
        <v>0</v>
      </c>
      <c r="H14" s="131">
        <f>IF(ISBLANK(D14),,IF(G14&gt;0,D14+G14,D14))</f>
        <v>0</v>
      </c>
      <c r="I14" s="132" t="s">
        <v>81</v>
      </c>
      <c r="J14" s="133">
        <f>IF(ISBLANK(F14),,IF(G14&lt;0,F14-G14,F14))</f>
        <v>0</v>
      </c>
      <c r="K14" s="126"/>
      <c r="L14" s="170"/>
      <c r="M14" s="121" t="s">
        <v>81</v>
      </c>
      <c r="N14" s="173"/>
      <c r="O14" s="134">
        <f>IF(ABS($L7-$Y7)&gt;15,15*(ABS($L7-$Y7)/($L7-$Y7)),$L7-$Y7)</f>
        <v>0</v>
      </c>
      <c r="P14" s="132">
        <f>IF(ISBLANK(L14),,IF(O14&gt;0,L14+O14,L14))</f>
        <v>0</v>
      </c>
      <c r="Q14" s="132" t="s">
        <v>81</v>
      </c>
      <c r="R14" s="135">
        <f>IF(ISBLANK(N14),,IF(O14&lt;0,N14-O14,N14))</f>
        <v>0</v>
      </c>
      <c r="T14" s="136">
        <f>(H14+P14)</f>
        <v>0</v>
      </c>
      <c r="U14" s="121" t="s">
        <v>81</v>
      </c>
      <c r="V14" s="136">
        <f>J14+R14</f>
        <v>0</v>
      </c>
      <c r="X14" s="121" t="str">
        <f>IF(AND(T14=0,V14=0),"",SUM(Z14:AD14))</f>
        <v/>
      </c>
      <c r="Y14" s="137" t="str">
        <f>IF(AND(T14=0,V14=0),"",SUM(AF14:AJ14))</f>
        <v/>
      </c>
      <c r="Z14" s="175">
        <f>IF(H14&gt;J14,2,0)</f>
        <v>0</v>
      </c>
      <c r="AA14" s="175">
        <f>IF(P14&gt;R14,2,0)</f>
        <v>0</v>
      </c>
      <c r="AB14" s="175">
        <f>IF(H14=J14,1,0)</f>
        <v>1</v>
      </c>
      <c r="AC14" s="175">
        <f>IF(P14=R14,1,0)</f>
        <v>1</v>
      </c>
      <c r="AD14" s="175">
        <f>IF(T14&gt;V14,1,0)</f>
        <v>0</v>
      </c>
      <c r="AE14" s="176"/>
      <c r="AF14" s="175">
        <f>IF(H14&lt;J14,2,0)</f>
        <v>0</v>
      </c>
      <c r="AG14" s="175">
        <f>IF(P14&lt;R14,2,0)</f>
        <v>0</v>
      </c>
      <c r="AH14" s="175">
        <f>IF(H14=J14,1,0)</f>
        <v>1</v>
      </c>
      <c r="AI14" s="175">
        <f>IF(P14=R14,1,0)</f>
        <v>1</v>
      </c>
      <c r="AJ14" s="175">
        <f>IF(T14&lt;V14,1,0)</f>
        <v>0</v>
      </c>
    </row>
    <row r="15" spans="2:36" ht="15.5" x14ac:dyDescent="0.35">
      <c r="B15" s="123"/>
      <c r="C15" s="124" t="s">
        <v>18</v>
      </c>
      <c r="D15" s="166"/>
      <c r="E15" s="129" t="s">
        <v>81</v>
      </c>
      <c r="F15" s="168"/>
      <c r="G15" s="130">
        <f t="shared" ref="G15:G16" si="0">IF(ABS($L8-$Y8)&gt;15,15*(ABS($L8-$Y8)/($L8-$Y8)),$L8-$Y8)</f>
        <v>0</v>
      </c>
      <c r="H15" s="131">
        <f t="shared" ref="H15:H22" si="1">IF(ISBLANK(D15),,IF(G15&gt;0,D15+G15,D15))</f>
        <v>0</v>
      </c>
      <c r="I15" s="132" t="s">
        <v>81</v>
      </c>
      <c r="J15" s="133">
        <f t="shared" ref="J15:J22" si="2">IF(ISBLANK(F15),,IF(G15&lt;0,F15-G15,F15))</f>
        <v>0</v>
      </c>
      <c r="K15" s="126"/>
      <c r="L15" s="171"/>
      <c r="M15" s="121" t="s">
        <v>81</v>
      </c>
      <c r="N15" s="174"/>
      <c r="O15" s="134">
        <f t="shared" ref="O15:O16" si="3">IF(ABS($L8-$Y8)&gt;15,15*(ABS($L8-$Y8)/($L8-$Y8)),$L8-$Y8)</f>
        <v>0</v>
      </c>
      <c r="P15" s="132">
        <f t="shared" ref="P15:P22" si="4">IF(ISBLANK(L15),,IF(O15&gt;0,L15+O15,L15))</f>
        <v>0</v>
      </c>
      <c r="Q15" s="121" t="s">
        <v>81</v>
      </c>
      <c r="R15" s="135">
        <f t="shared" ref="R15:R22" si="5">IF(ISBLANK(N15),,IF(O15&lt;0,N15-O15,N15))</f>
        <v>0</v>
      </c>
      <c r="T15" s="136">
        <f t="shared" ref="T15:T22" si="6">(H15+P15)</f>
        <v>0</v>
      </c>
      <c r="U15" s="121" t="s">
        <v>81</v>
      </c>
      <c r="V15" s="136">
        <f t="shared" ref="V15:V22" si="7">J15+R15</f>
        <v>0</v>
      </c>
      <c r="X15" s="121" t="str">
        <f t="shared" ref="X15:X22" si="8">IF(AND(T15=0,V15=0),"",SUM(Z15:AD15))</f>
        <v/>
      </c>
      <c r="Y15" s="137" t="str">
        <f t="shared" ref="Y15:Y22" si="9">IF(AND(T15=0,V15=0),"",SUM(AF15:AJ15))</f>
        <v/>
      </c>
      <c r="Z15" s="175">
        <f t="shared" ref="Z15:Z22" si="10">IF(H15&gt;J15,2,0)</f>
        <v>0</v>
      </c>
      <c r="AA15" s="175">
        <f t="shared" ref="AA15:AA22" si="11">IF(P15&gt;R15,2,0)</f>
        <v>0</v>
      </c>
      <c r="AB15" s="175">
        <f t="shared" ref="AB15:AB22" si="12">IF(H15=J15,1,0)</f>
        <v>1</v>
      </c>
      <c r="AC15" s="175">
        <f t="shared" ref="AC15:AC22" si="13">IF(P15=R15,1,0)</f>
        <v>1</v>
      </c>
      <c r="AD15" s="175">
        <f t="shared" ref="AD15:AD22" si="14">IF(T15&gt;V15,1,0)</f>
        <v>0</v>
      </c>
      <c r="AE15" s="176"/>
      <c r="AF15" s="175">
        <f t="shared" ref="AF15:AF22" si="15">IF(H15&lt;J15,2,0)</f>
        <v>0</v>
      </c>
      <c r="AG15" s="175">
        <f t="shared" ref="AG15:AG22" si="16">IF(P15&lt;R15,2,0)</f>
        <v>0</v>
      </c>
      <c r="AH15" s="175">
        <f t="shared" ref="AH15:AH22" si="17">IF(H15=J15,1,0)</f>
        <v>1</v>
      </c>
      <c r="AI15" s="175">
        <f t="shared" ref="AI15:AI22" si="18">IF(P15=R15,1,0)</f>
        <v>1</v>
      </c>
      <c r="AJ15" s="175">
        <f t="shared" ref="AJ15:AJ22" si="19">IF(T15&lt;V15,1,0)</f>
        <v>0</v>
      </c>
    </row>
    <row r="16" spans="2:36" ht="15.5" x14ac:dyDescent="0.35">
      <c r="B16" s="123"/>
      <c r="C16" s="124" t="s">
        <v>21</v>
      </c>
      <c r="D16" s="166"/>
      <c r="E16" s="129" t="s">
        <v>81</v>
      </c>
      <c r="F16" s="168"/>
      <c r="G16" s="130">
        <f t="shared" si="0"/>
        <v>0</v>
      </c>
      <c r="H16" s="131">
        <f t="shared" si="1"/>
        <v>0</v>
      </c>
      <c r="I16" s="132" t="s">
        <v>81</v>
      </c>
      <c r="J16" s="133">
        <f t="shared" si="2"/>
        <v>0</v>
      </c>
      <c r="K16" s="126"/>
      <c r="L16" s="171"/>
      <c r="M16" s="121" t="s">
        <v>81</v>
      </c>
      <c r="N16" s="168"/>
      <c r="O16" s="134">
        <f t="shared" si="3"/>
        <v>0</v>
      </c>
      <c r="P16" s="132">
        <f t="shared" si="4"/>
        <v>0</v>
      </c>
      <c r="Q16" s="121" t="s">
        <v>81</v>
      </c>
      <c r="R16" s="135">
        <f t="shared" si="5"/>
        <v>0</v>
      </c>
      <c r="T16" s="136">
        <f t="shared" si="6"/>
        <v>0</v>
      </c>
      <c r="U16" s="121" t="s">
        <v>81</v>
      </c>
      <c r="V16" s="136">
        <f t="shared" si="7"/>
        <v>0</v>
      </c>
      <c r="X16" s="121" t="str">
        <f t="shared" si="8"/>
        <v/>
      </c>
      <c r="Y16" s="137" t="str">
        <f t="shared" si="9"/>
        <v/>
      </c>
      <c r="Z16" s="175">
        <f t="shared" si="10"/>
        <v>0</v>
      </c>
      <c r="AA16" s="175">
        <f t="shared" si="11"/>
        <v>0</v>
      </c>
      <c r="AB16" s="175">
        <f t="shared" si="12"/>
        <v>1</v>
      </c>
      <c r="AC16" s="175">
        <f t="shared" si="13"/>
        <v>1</v>
      </c>
      <c r="AD16" s="175">
        <f t="shared" si="14"/>
        <v>0</v>
      </c>
      <c r="AE16" s="176"/>
      <c r="AF16" s="175">
        <f t="shared" si="15"/>
        <v>0</v>
      </c>
      <c r="AG16" s="175">
        <f t="shared" si="16"/>
        <v>0</v>
      </c>
      <c r="AH16" s="175">
        <f t="shared" si="17"/>
        <v>1</v>
      </c>
      <c r="AI16" s="175">
        <f t="shared" si="18"/>
        <v>1</v>
      </c>
      <c r="AJ16" s="175">
        <f t="shared" si="19"/>
        <v>0</v>
      </c>
    </row>
    <row r="17" spans="2:36" ht="15.5" x14ac:dyDescent="0.35">
      <c r="B17" s="123"/>
      <c r="C17" s="124" t="s">
        <v>24</v>
      </c>
      <c r="D17" s="166"/>
      <c r="E17" s="129" t="s">
        <v>81</v>
      </c>
      <c r="F17" s="168"/>
      <c r="G17" s="130">
        <f>IF(ABS($L7-$Y8)&gt;15,15*(ABS($L7-$Y8)/($L7-$Y8)),$L7-$Y8)</f>
        <v>0</v>
      </c>
      <c r="H17" s="131">
        <f t="shared" si="1"/>
        <v>0</v>
      </c>
      <c r="I17" s="132" t="s">
        <v>81</v>
      </c>
      <c r="J17" s="133">
        <f t="shared" si="2"/>
        <v>0</v>
      </c>
      <c r="K17" s="126"/>
      <c r="L17" s="171"/>
      <c r="M17" s="121" t="s">
        <v>81</v>
      </c>
      <c r="N17" s="168"/>
      <c r="O17" s="134">
        <f>IF(ABS($L7-$Y8)&gt;15,15*(ABS($L7-$Y8)/($L7-$Y8)),$L7-$Y8)</f>
        <v>0</v>
      </c>
      <c r="P17" s="132">
        <f t="shared" si="4"/>
        <v>0</v>
      </c>
      <c r="Q17" s="121" t="s">
        <v>81</v>
      </c>
      <c r="R17" s="135">
        <f t="shared" si="5"/>
        <v>0</v>
      </c>
      <c r="T17" s="136">
        <f t="shared" si="6"/>
        <v>0</v>
      </c>
      <c r="U17" s="121" t="s">
        <v>81</v>
      </c>
      <c r="V17" s="136">
        <f t="shared" si="7"/>
        <v>0</v>
      </c>
      <c r="X17" s="121" t="str">
        <f t="shared" si="8"/>
        <v/>
      </c>
      <c r="Y17" s="137" t="str">
        <f t="shared" si="9"/>
        <v/>
      </c>
      <c r="Z17" s="177">
        <f t="shared" si="10"/>
        <v>0</v>
      </c>
      <c r="AA17" s="175">
        <f t="shared" si="11"/>
        <v>0</v>
      </c>
      <c r="AB17" s="175">
        <f t="shared" si="12"/>
        <v>1</v>
      </c>
      <c r="AC17" s="175">
        <f t="shared" si="13"/>
        <v>1</v>
      </c>
      <c r="AD17" s="175">
        <f t="shared" si="14"/>
        <v>0</v>
      </c>
      <c r="AE17" s="176"/>
      <c r="AF17" s="175">
        <f t="shared" si="15"/>
        <v>0</v>
      </c>
      <c r="AG17" s="175">
        <f t="shared" si="16"/>
        <v>0</v>
      </c>
      <c r="AH17" s="175">
        <f t="shared" si="17"/>
        <v>1</v>
      </c>
      <c r="AI17" s="175">
        <f t="shared" si="18"/>
        <v>1</v>
      </c>
      <c r="AJ17" s="175">
        <f t="shared" si="19"/>
        <v>0</v>
      </c>
    </row>
    <row r="18" spans="2:36" ht="15.5" x14ac:dyDescent="0.35">
      <c r="B18" s="123"/>
      <c r="C18" s="124" t="s">
        <v>27</v>
      </c>
      <c r="D18" s="166"/>
      <c r="E18" s="129" t="s">
        <v>81</v>
      </c>
      <c r="F18" s="168"/>
      <c r="G18" s="130">
        <f>IF(ABS($L9-$Y7)&gt;15,15*(ABS($L9-$Y7)/($L9-$Y7)),$L9-$Y7)</f>
        <v>0</v>
      </c>
      <c r="H18" s="131">
        <f t="shared" si="1"/>
        <v>0</v>
      </c>
      <c r="I18" s="132" t="s">
        <v>81</v>
      </c>
      <c r="J18" s="133">
        <f t="shared" si="2"/>
        <v>0</v>
      </c>
      <c r="K18" s="126"/>
      <c r="L18" s="171"/>
      <c r="M18" s="121" t="s">
        <v>81</v>
      </c>
      <c r="N18" s="168"/>
      <c r="O18" s="134">
        <f>IF(ABS($L9-$Y7)&gt;15,15*(ABS($L9-$Y7)/($L9-$Y7)),$L9-$Y7)</f>
        <v>0</v>
      </c>
      <c r="P18" s="132">
        <f t="shared" si="4"/>
        <v>0</v>
      </c>
      <c r="Q18" s="121" t="s">
        <v>81</v>
      </c>
      <c r="R18" s="135">
        <f t="shared" si="5"/>
        <v>0</v>
      </c>
      <c r="T18" s="136">
        <f t="shared" si="6"/>
        <v>0</v>
      </c>
      <c r="U18" s="121" t="s">
        <v>81</v>
      </c>
      <c r="V18" s="136">
        <f t="shared" si="7"/>
        <v>0</v>
      </c>
      <c r="X18" s="121" t="str">
        <f t="shared" si="8"/>
        <v/>
      </c>
      <c r="Y18" s="137" t="str">
        <f t="shared" si="9"/>
        <v/>
      </c>
      <c r="Z18" s="177">
        <f t="shared" si="10"/>
        <v>0</v>
      </c>
      <c r="AA18" s="175">
        <f t="shared" si="11"/>
        <v>0</v>
      </c>
      <c r="AB18" s="175">
        <f t="shared" si="12"/>
        <v>1</v>
      </c>
      <c r="AC18" s="175">
        <f t="shared" si="13"/>
        <v>1</v>
      </c>
      <c r="AD18" s="175">
        <f t="shared" si="14"/>
        <v>0</v>
      </c>
      <c r="AE18" s="176"/>
      <c r="AF18" s="175">
        <f t="shared" si="15"/>
        <v>0</v>
      </c>
      <c r="AG18" s="175">
        <f t="shared" si="16"/>
        <v>0</v>
      </c>
      <c r="AH18" s="175">
        <f t="shared" si="17"/>
        <v>1</v>
      </c>
      <c r="AI18" s="175">
        <f t="shared" si="18"/>
        <v>1</v>
      </c>
      <c r="AJ18" s="175">
        <f t="shared" si="19"/>
        <v>0</v>
      </c>
    </row>
    <row r="19" spans="2:36" ht="15.5" x14ac:dyDescent="0.35">
      <c r="B19" s="123"/>
      <c r="C19" s="124" t="s">
        <v>30</v>
      </c>
      <c r="D19" s="166"/>
      <c r="E19" s="129" t="s">
        <v>81</v>
      </c>
      <c r="F19" s="168"/>
      <c r="G19" s="130">
        <f>IF(ABS($L8-$Y9)&gt;15,15*(ABS($L8-$Y9)/($L8-$Y9)),$L8-$Y9)</f>
        <v>0</v>
      </c>
      <c r="H19" s="131">
        <f t="shared" si="1"/>
        <v>0</v>
      </c>
      <c r="I19" s="132" t="s">
        <v>81</v>
      </c>
      <c r="J19" s="133">
        <f t="shared" si="2"/>
        <v>0</v>
      </c>
      <c r="K19" s="126"/>
      <c r="L19" s="171"/>
      <c r="M19" s="121" t="s">
        <v>81</v>
      </c>
      <c r="N19" s="168"/>
      <c r="O19" s="134">
        <f>IF(ABS($L8-$Y9)&gt;15,15*(ABS($L8-$Y9)/($L8-$Y9)),$L8-$Y9)</f>
        <v>0</v>
      </c>
      <c r="P19" s="132">
        <f t="shared" si="4"/>
        <v>0</v>
      </c>
      <c r="Q19" s="121" t="s">
        <v>81</v>
      </c>
      <c r="R19" s="135">
        <f t="shared" si="5"/>
        <v>0</v>
      </c>
      <c r="T19" s="136">
        <f t="shared" si="6"/>
        <v>0</v>
      </c>
      <c r="U19" s="121" t="s">
        <v>81</v>
      </c>
      <c r="V19" s="136">
        <f t="shared" si="7"/>
        <v>0</v>
      </c>
      <c r="X19" s="121" t="str">
        <f t="shared" si="8"/>
        <v/>
      </c>
      <c r="Y19" s="137" t="str">
        <f t="shared" si="9"/>
        <v/>
      </c>
      <c r="Z19" s="175">
        <f t="shared" si="10"/>
        <v>0</v>
      </c>
      <c r="AA19" s="175">
        <f t="shared" si="11"/>
        <v>0</v>
      </c>
      <c r="AB19" s="175">
        <f t="shared" si="12"/>
        <v>1</v>
      </c>
      <c r="AC19" s="175">
        <f t="shared" si="13"/>
        <v>1</v>
      </c>
      <c r="AD19" s="175">
        <f t="shared" si="14"/>
        <v>0</v>
      </c>
      <c r="AE19" s="176"/>
      <c r="AF19" s="175">
        <f t="shared" si="15"/>
        <v>0</v>
      </c>
      <c r="AG19" s="175">
        <f t="shared" si="16"/>
        <v>0</v>
      </c>
      <c r="AH19" s="175">
        <f t="shared" si="17"/>
        <v>1</v>
      </c>
      <c r="AI19" s="175">
        <f t="shared" si="18"/>
        <v>1</v>
      </c>
      <c r="AJ19" s="175">
        <f t="shared" si="19"/>
        <v>0</v>
      </c>
    </row>
    <row r="20" spans="2:36" ht="15.5" x14ac:dyDescent="0.35">
      <c r="B20" s="123"/>
      <c r="C20" s="124" t="s">
        <v>34</v>
      </c>
      <c r="D20" s="166"/>
      <c r="E20" s="129" t="s">
        <v>81</v>
      </c>
      <c r="F20" s="168"/>
      <c r="G20" s="130">
        <f>IF(ABS($L9-$Y8)&gt;15,15*(ABS($L9-$Y8)/($L9-$Y8)),$L9-$Y8)</f>
        <v>0</v>
      </c>
      <c r="H20" s="131">
        <f t="shared" si="1"/>
        <v>0</v>
      </c>
      <c r="I20" s="132" t="s">
        <v>81</v>
      </c>
      <c r="J20" s="133">
        <f t="shared" si="2"/>
        <v>0</v>
      </c>
      <c r="K20" s="126"/>
      <c r="L20" s="171"/>
      <c r="M20" s="121" t="s">
        <v>81</v>
      </c>
      <c r="N20" s="168"/>
      <c r="O20" s="134">
        <f>IF(ABS($L9-$Y8)&gt;15,15*(ABS($L9-$Y8)/($L9-$Y8)),$L9-$Y8)</f>
        <v>0</v>
      </c>
      <c r="P20" s="132">
        <f t="shared" si="4"/>
        <v>0</v>
      </c>
      <c r="Q20" s="121" t="s">
        <v>81</v>
      </c>
      <c r="R20" s="135">
        <f t="shared" si="5"/>
        <v>0</v>
      </c>
      <c r="T20" s="136">
        <f t="shared" si="6"/>
        <v>0</v>
      </c>
      <c r="U20" s="121" t="s">
        <v>81</v>
      </c>
      <c r="V20" s="136">
        <f t="shared" si="7"/>
        <v>0</v>
      </c>
      <c r="X20" s="121" t="str">
        <f t="shared" si="8"/>
        <v/>
      </c>
      <c r="Y20" s="137" t="str">
        <f t="shared" si="9"/>
        <v/>
      </c>
      <c r="Z20" s="175">
        <f t="shared" si="10"/>
        <v>0</v>
      </c>
      <c r="AA20" s="175">
        <f t="shared" si="11"/>
        <v>0</v>
      </c>
      <c r="AB20" s="175">
        <f t="shared" si="12"/>
        <v>1</v>
      </c>
      <c r="AC20" s="175">
        <f t="shared" si="13"/>
        <v>1</v>
      </c>
      <c r="AD20" s="175">
        <f t="shared" si="14"/>
        <v>0</v>
      </c>
      <c r="AE20" s="176"/>
      <c r="AF20" s="175">
        <f t="shared" si="15"/>
        <v>0</v>
      </c>
      <c r="AG20" s="175">
        <f t="shared" si="16"/>
        <v>0</v>
      </c>
      <c r="AH20" s="175">
        <f t="shared" si="17"/>
        <v>1</v>
      </c>
      <c r="AI20" s="175">
        <f t="shared" si="18"/>
        <v>1</v>
      </c>
      <c r="AJ20" s="175">
        <f t="shared" si="19"/>
        <v>0</v>
      </c>
    </row>
    <row r="21" spans="2:36" ht="15.5" x14ac:dyDescent="0.35">
      <c r="B21" s="123"/>
      <c r="C21" s="124" t="s">
        <v>36</v>
      </c>
      <c r="D21" s="166"/>
      <c r="E21" s="129" t="s">
        <v>81</v>
      </c>
      <c r="F21" s="168"/>
      <c r="G21" s="130">
        <f>IF(ABS($L7-$Y9)&gt;15,15*(ABS($L7-$Y9)/($L7-$Y9)),$L7-$Y9)</f>
        <v>0</v>
      </c>
      <c r="H21" s="131">
        <f t="shared" si="1"/>
        <v>0</v>
      </c>
      <c r="I21" s="132" t="s">
        <v>81</v>
      </c>
      <c r="J21" s="133">
        <f t="shared" si="2"/>
        <v>0</v>
      </c>
      <c r="K21" s="126"/>
      <c r="L21" s="171"/>
      <c r="M21" s="121" t="s">
        <v>81</v>
      </c>
      <c r="N21" s="168"/>
      <c r="O21" s="134">
        <f>IF(ABS($L7-$Y9)&gt;15,15*(ABS($L7-$Y9)/($L7-$Y9)),$L7-$Y9)</f>
        <v>0</v>
      </c>
      <c r="P21" s="132">
        <f t="shared" si="4"/>
        <v>0</v>
      </c>
      <c r="Q21" s="121" t="s">
        <v>81</v>
      </c>
      <c r="R21" s="135">
        <f t="shared" si="5"/>
        <v>0</v>
      </c>
      <c r="T21" s="136">
        <f t="shared" si="6"/>
        <v>0</v>
      </c>
      <c r="U21" s="121" t="s">
        <v>81</v>
      </c>
      <c r="V21" s="136">
        <f t="shared" si="7"/>
        <v>0</v>
      </c>
      <c r="X21" s="121" t="str">
        <f t="shared" si="8"/>
        <v/>
      </c>
      <c r="Y21" s="137" t="str">
        <f t="shared" si="9"/>
        <v/>
      </c>
      <c r="Z21" s="175">
        <f t="shared" si="10"/>
        <v>0</v>
      </c>
      <c r="AA21" s="175">
        <f t="shared" si="11"/>
        <v>0</v>
      </c>
      <c r="AB21" s="175">
        <f t="shared" si="12"/>
        <v>1</v>
      </c>
      <c r="AC21" s="175">
        <f t="shared" si="13"/>
        <v>1</v>
      </c>
      <c r="AD21" s="175">
        <f t="shared" si="14"/>
        <v>0</v>
      </c>
      <c r="AE21" s="176"/>
      <c r="AF21" s="175">
        <f t="shared" si="15"/>
        <v>0</v>
      </c>
      <c r="AG21" s="175">
        <f t="shared" si="16"/>
        <v>0</v>
      </c>
      <c r="AH21" s="175">
        <f t="shared" si="17"/>
        <v>1</v>
      </c>
      <c r="AI21" s="175">
        <f t="shared" si="18"/>
        <v>1</v>
      </c>
      <c r="AJ21" s="175">
        <f t="shared" si="19"/>
        <v>0</v>
      </c>
    </row>
    <row r="22" spans="2:36" ht="16" thickBot="1" x14ac:dyDescent="0.4">
      <c r="B22" s="123"/>
      <c r="C22" s="128" t="s">
        <v>38</v>
      </c>
      <c r="D22" s="167"/>
      <c r="E22" s="138" t="s">
        <v>81</v>
      </c>
      <c r="F22" s="169"/>
      <c r="G22" s="130">
        <f>IF(ABS($L8-$Y7)&gt;15,15*(ABS($L8-$Y7)/($L8-$Y7)),$L8-$Y7)</f>
        <v>0</v>
      </c>
      <c r="H22" s="131">
        <f t="shared" si="1"/>
        <v>0</v>
      </c>
      <c r="I22" s="139" t="s">
        <v>81</v>
      </c>
      <c r="J22" s="133">
        <f t="shared" si="2"/>
        <v>0</v>
      </c>
      <c r="K22" s="126"/>
      <c r="L22" s="172"/>
      <c r="M22" s="140" t="s">
        <v>81</v>
      </c>
      <c r="N22" s="169"/>
      <c r="O22" s="134">
        <f>IF(ABS($L8-$Y7)&gt;15,15*(ABS($L8-$Y7)/($L8-$Y7)),$L8-$Y7)</f>
        <v>0</v>
      </c>
      <c r="P22" s="132">
        <f t="shared" si="4"/>
        <v>0</v>
      </c>
      <c r="Q22" s="121" t="s">
        <v>81</v>
      </c>
      <c r="R22" s="135">
        <f t="shared" si="5"/>
        <v>0</v>
      </c>
      <c r="T22" s="136">
        <f t="shared" si="6"/>
        <v>0</v>
      </c>
      <c r="U22" s="121" t="s">
        <v>81</v>
      </c>
      <c r="V22" s="136">
        <f t="shared" si="7"/>
        <v>0</v>
      </c>
      <c r="X22" s="121" t="str">
        <f t="shared" si="8"/>
        <v/>
      </c>
      <c r="Y22" s="137" t="str">
        <f t="shared" si="9"/>
        <v/>
      </c>
      <c r="Z22" s="175">
        <f t="shared" si="10"/>
        <v>0</v>
      </c>
      <c r="AA22" s="175">
        <f t="shared" si="11"/>
        <v>0</v>
      </c>
      <c r="AB22" s="175">
        <f t="shared" si="12"/>
        <v>1</v>
      </c>
      <c r="AC22" s="175">
        <f t="shared" si="13"/>
        <v>1</v>
      </c>
      <c r="AD22" s="175">
        <f t="shared" si="14"/>
        <v>0</v>
      </c>
      <c r="AE22" s="176"/>
      <c r="AF22" s="175">
        <f t="shared" si="15"/>
        <v>0</v>
      </c>
      <c r="AG22" s="175">
        <f t="shared" si="16"/>
        <v>0</v>
      </c>
      <c r="AH22" s="175">
        <f t="shared" si="17"/>
        <v>1</v>
      </c>
      <c r="AI22" s="175">
        <f t="shared" si="18"/>
        <v>1</v>
      </c>
      <c r="AJ22" s="175">
        <f t="shared" si="19"/>
        <v>0</v>
      </c>
    </row>
    <row r="23" spans="2:36" ht="7.9" customHeight="1" thickTop="1" thickBot="1" x14ac:dyDescent="0.4">
      <c r="B23" s="123"/>
      <c r="C23" s="119"/>
      <c r="D23" s="119"/>
      <c r="E23" s="119"/>
      <c r="F23" s="141"/>
      <c r="G23" s="142"/>
      <c r="H23" s="119"/>
      <c r="I23" s="119"/>
      <c r="J23" s="119"/>
      <c r="K23" s="119"/>
      <c r="L23" s="141"/>
      <c r="M23" s="141"/>
      <c r="N23" s="141"/>
      <c r="O23" s="143"/>
      <c r="P23" s="119"/>
      <c r="Q23" s="119"/>
      <c r="R23" s="119"/>
      <c r="V23" s="144"/>
      <c r="X23" s="119"/>
      <c r="Y23" s="145"/>
      <c r="Z23" s="89"/>
      <c r="AA23" s="89"/>
      <c r="AB23" s="89"/>
      <c r="AC23" s="89"/>
      <c r="AD23" s="89"/>
      <c r="AE23" s="89"/>
    </row>
    <row r="24" spans="2:36" ht="16" thickBot="1" x14ac:dyDescent="0.4">
      <c r="B24" s="123"/>
      <c r="C24" s="119"/>
      <c r="D24" s="119"/>
      <c r="E24" s="119"/>
      <c r="F24" s="146"/>
      <c r="G24" s="146"/>
      <c r="H24" s="119"/>
      <c r="I24" s="119"/>
      <c r="J24" s="119"/>
      <c r="K24" s="119"/>
      <c r="L24" s="141"/>
      <c r="M24" s="141"/>
      <c r="N24" s="141"/>
      <c r="O24" s="143"/>
      <c r="P24" s="119"/>
      <c r="Q24" s="119"/>
      <c r="R24" s="119"/>
      <c r="V24" s="144" t="s">
        <v>39</v>
      </c>
      <c r="X24" s="147">
        <f>SUM(X14:X22)</f>
        <v>0</v>
      </c>
      <c r="Y24" s="148">
        <f>SUM(Y14:Y22)</f>
        <v>0</v>
      </c>
      <c r="AA24" s="89"/>
      <c r="AB24" s="89"/>
      <c r="AC24" s="89"/>
      <c r="AD24" s="89"/>
      <c r="AE24" s="89"/>
    </row>
    <row r="25" spans="2:36" ht="15.5" x14ac:dyDescent="0.35">
      <c r="B25" s="94"/>
      <c r="C25" s="119"/>
      <c r="D25" s="119"/>
      <c r="E25" s="119"/>
      <c r="F25" s="149" t="s">
        <v>40</v>
      </c>
      <c r="G25" s="97"/>
      <c r="H25" s="186"/>
      <c r="I25" s="187"/>
      <c r="J25" s="187"/>
      <c r="K25" s="187"/>
      <c r="L25" s="187"/>
      <c r="M25" s="187"/>
      <c r="N25" s="187"/>
      <c r="O25" s="188"/>
      <c r="P25" s="96"/>
      <c r="Q25" s="96"/>
      <c r="R25" s="96"/>
      <c r="S25" s="96"/>
      <c r="T25" s="96"/>
      <c r="U25" s="96"/>
      <c r="V25" s="96"/>
      <c r="W25" s="96"/>
      <c r="X25" s="96"/>
      <c r="Y25" s="116"/>
      <c r="Z25" s="89"/>
      <c r="AA25" s="89"/>
      <c r="AB25" s="89"/>
      <c r="AC25" s="89"/>
      <c r="AD25" s="89"/>
      <c r="AE25" s="89"/>
    </row>
    <row r="26" spans="2:36" ht="16" thickBot="1" x14ac:dyDescent="0.4">
      <c r="B26" s="94" t="s">
        <v>41</v>
      </c>
      <c r="C26" s="119"/>
      <c r="D26" s="119"/>
      <c r="E26" s="119"/>
      <c r="F26" s="150"/>
      <c r="G26" s="96"/>
      <c r="H26" s="189"/>
      <c r="I26" s="190"/>
      <c r="J26" s="190"/>
      <c r="K26" s="190"/>
      <c r="L26" s="190"/>
      <c r="M26" s="190"/>
      <c r="N26" s="190"/>
      <c r="O26" s="191"/>
      <c r="P26" s="96"/>
      <c r="Q26" s="96"/>
      <c r="R26" s="96"/>
      <c r="S26" s="151" t="s">
        <v>42</v>
      </c>
      <c r="T26" s="98"/>
      <c r="U26" s="98"/>
      <c r="V26" s="152"/>
      <c r="W26" s="153"/>
      <c r="X26" s="154" t="str">
        <f>IF(X24=Y24,"DRAW",IF(X24&gt;Y24,D5,S5))</f>
        <v>DRAW</v>
      </c>
      <c r="Y26" s="155"/>
      <c r="Z26" s="89"/>
      <c r="AA26" s="89"/>
      <c r="AB26" s="89"/>
      <c r="AC26" s="89"/>
      <c r="AD26" s="89"/>
      <c r="AE26" s="89"/>
    </row>
    <row r="27" spans="2:36" ht="15.5" x14ac:dyDescent="0.35">
      <c r="B27" s="123"/>
      <c r="C27" s="119"/>
      <c r="D27" s="119"/>
      <c r="E27" s="119"/>
      <c r="F27" s="156" t="s">
        <v>43</v>
      </c>
      <c r="G27" s="157"/>
      <c r="H27" s="186"/>
      <c r="I27" s="187"/>
      <c r="J27" s="187"/>
      <c r="K27" s="187"/>
      <c r="L27" s="187"/>
      <c r="M27" s="187"/>
      <c r="N27" s="187"/>
      <c r="O27" s="188"/>
      <c r="P27" s="96"/>
      <c r="Q27" s="96"/>
      <c r="R27" s="96"/>
      <c r="S27" s="96"/>
      <c r="T27" s="96"/>
      <c r="U27" s="96"/>
      <c r="V27" s="96"/>
      <c r="W27" s="96"/>
      <c r="X27" s="96"/>
      <c r="Y27" s="116"/>
      <c r="Z27" s="89"/>
      <c r="AA27" s="89"/>
      <c r="AB27" s="89"/>
      <c r="AC27" s="89"/>
      <c r="AD27" s="89"/>
      <c r="AE27" s="89"/>
    </row>
    <row r="28" spans="2:36" x14ac:dyDescent="0.35">
      <c r="B28" s="158"/>
      <c r="C28" s="159"/>
      <c r="D28" s="159"/>
      <c r="E28" s="159"/>
      <c r="F28" s="160"/>
      <c r="G28" s="159"/>
      <c r="H28" s="189"/>
      <c r="I28" s="190"/>
      <c r="J28" s="190"/>
      <c r="K28" s="190"/>
      <c r="L28" s="190"/>
      <c r="M28" s="190"/>
      <c r="N28" s="190"/>
      <c r="O28" s="191"/>
      <c r="P28" s="96"/>
      <c r="Q28" s="96"/>
      <c r="R28" s="96"/>
      <c r="S28" s="96"/>
      <c r="T28" s="96"/>
      <c r="U28" s="96"/>
      <c r="V28" s="96"/>
      <c r="W28" s="96"/>
      <c r="X28" s="96"/>
      <c r="Y28" s="116"/>
      <c r="Z28" s="89"/>
      <c r="AA28" s="89"/>
      <c r="AB28" s="89"/>
      <c r="AC28" s="89"/>
      <c r="AD28" s="89"/>
      <c r="AE28" s="89"/>
    </row>
    <row r="29" spans="2:36" ht="15.5" x14ac:dyDescent="0.35">
      <c r="B29" s="94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116"/>
      <c r="Z29" s="89"/>
      <c r="AA29" s="89"/>
      <c r="AB29" s="89"/>
      <c r="AC29" s="89"/>
      <c r="AD29" s="89"/>
      <c r="AE29" s="89"/>
    </row>
    <row r="30" spans="2:36" ht="15.5" x14ac:dyDescent="0.35">
      <c r="B30" s="94" t="s">
        <v>44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116"/>
      <c r="Z30" s="89"/>
      <c r="AA30" s="89"/>
      <c r="AB30" s="89"/>
      <c r="AC30" s="89"/>
      <c r="AD30" s="89"/>
      <c r="AE30" s="89"/>
    </row>
    <row r="31" spans="2:36" ht="16" thickBot="1" x14ac:dyDescent="0.4">
      <c r="B31" s="161" t="s">
        <v>66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9"/>
      <c r="Z31" s="89"/>
      <c r="AA31" s="89"/>
      <c r="AB31" s="89"/>
      <c r="AC31" s="89"/>
      <c r="AD31" s="89"/>
      <c r="AE31" s="89"/>
    </row>
    <row r="32" spans="2:36" x14ac:dyDescent="0.3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pans="2:31" x14ac:dyDescent="0.3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</row>
    <row r="34" spans="2:31" x14ac:dyDescent="0.3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</row>
    <row r="35" spans="2:31" x14ac:dyDescent="0.3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</row>
    <row r="36" spans="2:31" x14ac:dyDescent="0.3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</row>
    <row r="37" spans="2:31" x14ac:dyDescent="0.3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</row>
    <row r="38" spans="2:31" x14ac:dyDescent="0.35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</row>
    <row r="39" spans="2:31" x14ac:dyDescent="0.35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</row>
    <row r="40" spans="2:31" x14ac:dyDescent="0.35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</row>
    <row r="41" spans="2:31" x14ac:dyDescent="0.35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</row>
    <row r="42" spans="2:31" x14ac:dyDescent="0.35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</row>
    <row r="43" spans="2:31" x14ac:dyDescent="0.35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</row>
    <row r="44" spans="2:31" x14ac:dyDescent="0.35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</row>
    <row r="45" spans="2:31" x14ac:dyDescent="0.35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</row>
    <row r="46" spans="2:31" x14ac:dyDescent="0.35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</row>
    <row r="47" spans="2:31" x14ac:dyDescent="0.3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</row>
    <row r="48" spans="2:31" x14ac:dyDescent="0.3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</row>
    <row r="49" spans="2:31" x14ac:dyDescent="0.3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</row>
    <row r="50" spans="2:31" x14ac:dyDescent="0.35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</row>
    <row r="51" spans="2:31" x14ac:dyDescent="0.3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</row>
    <row r="52" spans="2:31" x14ac:dyDescent="0.3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</row>
    <row r="53" spans="2:31" x14ac:dyDescent="0.3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</row>
    <row r="54" spans="2:31" x14ac:dyDescent="0.35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</row>
    <row r="55" spans="2:31" x14ac:dyDescent="0.35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</row>
    <row r="56" spans="2:31" x14ac:dyDescent="0.35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</row>
    <row r="57" spans="2:31" x14ac:dyDescent="0.35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</row>
    <row r="58" spans="2:31" x14ac:dyDescent="0.35"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</row>
    <row r="59" spans="2:31" x14ac:dyDescent="0.35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</row>
    <row r="60" spans="2:31" x14ac:dyDescent="0.35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</row>
    <row r="61" spans="2:31" x14ac:dyDescent="0.35"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</row>
    <row r="62" spans="2:31" x14ac:dyDescent="0.35"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</row>
    <row r="63" spans="2:31" x14ac:dyDescent="0.35"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</row>
    <row r="64" spans="2:31" x14ac:dyDescent="0.35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</row>
    <row r="65" spans="2:31" x14ac:dyDescent="0.35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</row>
    <row r="66" spans="2:31" x14ac:dyDescent="0.35"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</row>
    <row r="67" spans="2:31" x14ac:dyDescent="0.35"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</row>
    <row r="68" spans="2:31" x14ac:dyDescent="0.35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</row>
    <row r="69" spans="2:31" x14ac:dyDescent="0.35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</row>
    <row r="70" spans="2:31" x14ac:dyDescent="0.35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</row>
    <row r="71" spans="2:31" x14ac:dyDescent="0.35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</row>
    <row r="72" spans="2:31" x14ac:dyDescent="0.35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</row>
    <row r="73" spans="2:31" x14ac:dyDescent="0.35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</row>
    <row r="74" spans="2:31" x14ac:dyDescent="0.35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</row>
    <row r="75" spans="2:31" x14ac:dyDescent="0.35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</row>
    <row r="76" spans="2:31" x14ac:dyDescent="0.3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</row>
    <row r="77" spans="2:31" x14ac:dyDescent="0.35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</row>
    <row r="78" spans="2:31" x14ac:dyDescent="0.35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</row>
    <row r="79" spans="2:31" x14ac:dyDescent="0.35"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</row>
    <row r="80" spans="2:31" x14ac:dyDescent="0.35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</row>
    <row r="81" spans="2:31" x14ac:dyDescent="0.35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</row>
    <row r="82" spans="2:31" x14ac:dyDescent="0.35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</row>
    <row r="83" spans="2:31" x14ac:dyDescent="0.35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</row>
    <row r="84" spans="2:31" x14ac:dyDescent="0.35"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</row>
    <row r="85" spans="2:31" x14ac:dyDescent="0.35"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</row>
    <row r="86" spans="2:31" x14ac:dyDescent="0.35"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</row>
    <row r="87" spans="2:31" x14ac:dyDescent="0.35"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</row>
    <row r="88" spans="2:31" x14ac:dyDescent="0.35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</row>
    <row r="89" spans="2:31" x14ac:dyDescent="0.35"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</row>
    <row r="90" spans="2:31" x14ac:dyDescent="0.35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</row>
    <row r="91" spans="2:31" x14ac:dyDescent="0.35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</row>
    <row r="92" spans="2:31" x14ac:dyDescent="0.35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</row>
    <row r="93" spans="2:31" x14ac:dyDescent="0.35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</row>
    <row r="94" spans="2:31" x14ac:dyDescent="0.35"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</row>
    <row r="95" spans="2:31" x14ac:dyDescent="0.35"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</row>
    <row r="96" spans="2:31" x14ac:dyDescent="0.35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</row>
    <row r="97" spans="2:31" x14ac:dyDescent="0.35"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</row>
    <row r="98" spans="2:31" x14ac:dyDescent="0.35"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</row>
    <row r="99" spans="2:31" x14ac:dyDescent="0.35"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</row>
    <row r="100" spans="2:31" x14ac:dyDescent="0.35"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</row>
    <row r="101" spans="2:31" x14ac:dyDescent="0.35"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</row>
    <row r="102" spans="2:31" x14ac:dyDescent="0.35"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</row>
    <row r="103" spans="2:31" x14ac:dyDescent="0.35"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</row>
    <row r="104" spans="2:31" x14ac:dyDescent="0.35"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</row>
    <row r="105" spans="2:31" x14ac:dyDescent="0.35"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</row>
    <row r="106" spans="2:31" x14ac:dyDescent="0.35"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</row>
    <row r="107" spans="2:31" x14ac:dyDescent="0.35"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</row>
    <row r="108" spans="2:31" x14ac:dyDescent="0.35"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</row>
    <row r="109" spans="2:31" x14ac:dyDescent="0.35"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</row>
    <row r="110" spans="2:31" x14ac:dyDescent="0.35"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</row>
    <row r="111" spans="2:31" x14ac:dyDescent="0.35"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</row>
    <row r="112" spans="2:31" x14ac:dyDescent="0.35"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</row>
    <row r="113" spans="2:31" x14ac:dyDescent="0.35"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</row>
    <row r="114" spans="2:31" x14ac:dyDescent="0.35"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</row>
    <row r="115" spans="2:31" x14ac:dyDescent="0.35"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</row>
    <row r="116" spans="2:31" x14ac:dyDescent="0.35"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</row>
    <row r="117" spans="2:31" x14ac:dyDescent="0.35"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</row>
    <row r="118" spans="2:31" x14ac:dyDescent="0.35"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</row>
    <row r="119" spans="2:31" x14ac:dyDescent="0.35"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</row>
    <row r="120" spans="2:31" x14ac:dyDescent="0.35"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</row>
    <row r="121" spans="2:31" x14ac:dyDescent="0.35"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</row>
    <row r="122" spans="2:31" x14ac:dyDescent="0.35"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</row>
    <row r="123" spans="2:31" x14ac:dyDescent="0.35"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</row>
    <row r="124" spans="2:31" x14ac:dyDescent="0.35"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</row>
    <row r="125" spans="2:31" x14ac:dyDescent="0.35"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</row>
    <row r="126" spans="2:31" x14ac:dyDescent="0.35"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</row>
    <row r="127" spans="2:31" x14ac:dyDescent="0.35"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</row>
    <row r="128" spans="2:31" x14ac:dyDescent="0.35"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</row>
    <row r="129" spans="2:31" x14ac:dyDescent="0.35"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</row>
    <row r="130" spans="2:31" x14ac:dyDescent="0.35"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</row>
    <row r="131" spans="2:31" x14ac:dyDescent="0.35"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</row>
    <row r="132" spans="2:31" x14ac:dyDescent="0.35"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</row>
    <row r="133" spans="2:31" x14ac:dyDescent="0.35"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</row>
    <row r="134" spans="2:31" x14ac:dyDescent="0.35"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</row>
    <row r="135" spans="2:31" x14ac:dyDescent="0.35"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</row>
    <row r="136" spans="2:31" x14ac:dyDescent="0.35"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</row>
    <row r="137" spans="2:31" x14ac:dyDescent="0.35"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</row>
    <row r="138" spans="2:31" x14ac:dyDescent="0.35"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</row>
    <row r="139" spans="2:31" x14ac:dyDescent="0.35"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</row>
    <row r="140" spans="2:31" x14ac:dyDescent="0.35"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</row>
    <row r="141" spans="2:31" x14ac:dyDescent="0.35"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</row>
    <row r="142" spans="2:31" x14ac:dyDescent="0.35"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</row>
    <row r="143" spans="2:31" x14ac:dyDescent="0.35"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</row>
    <row r="144" spans="2:31" x14ac:dyDescent="0.35"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</row>
    <row r="145" spans="2:31" x14ac:dyDescent="0.35"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</row>
    <row r="146" spans="2:31" x14ac:dyDescent="0.35"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</row>
    <row r="147" spans="2:31" x14ac:dyDescent="0.35"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</row>
    <row r="148" spans="2:31" x14ac:dyDescent="0.35"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</row>
    <row r="149" spans="2:31" x14ac:dyDescent="0.35"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</row>
    <row r="150" spans="2:31" x14ac:dyDescent="0.35"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</row>
    <row r="151" spans="2:31" x14ac:dyDescent="0.35"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</row>
    <row r="152" spans="2:31" x14ac:dyDescent="0.35"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</row>
    <row r="153" spans="2:31" x14ac:dyDescent="0.35"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</row>
    <row r="154" spans="2:31" x14ac:dyDescent="0.35"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</row>
    <row r="155" spans="2:31" x14ac:dyDescent="0.35"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</row>
    <row r="156" spans="2:31" x14ac:dyDescent="0.35"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</row>
    <row r="157" spans="2:31" x14ac:dyDescent="0.35"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</row>
    <row r="158" spans="2:31" x14ac:dyDescent="0.35"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</row>
    <row r="159" spans="2:31" x14ac:dyDescent="0.35"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</row>
    <row r="160" spans="2:31" x14ac:dyDescent="0.35"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</row>
    <row r="161" spans="2:31" x14ac:dyDescent="0.35"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</row>
    <row r="162" spans="2:31" x14ac:dyDescent="0.35"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</row>
    <row r="163" spans="2:31" x14ac:dyDescent="0.35"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</row>
    <row r="164" spans="2:31" x14ac:dyDescent="0.35"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</row>
    <row r="165" spans="2:31" x14ac:dyDescent="0.35"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</row>
    <row r="166" spans="2:31" x14ac:dyDescent="0.35"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</row>
    <row r="167" spans="2:31" x14ac:dyDescent="0.35"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</row>
    <row r="168" spans="2:31" x14ac:dyDescent="0.35"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</row>
    <row r="169" spans="2:31" x14ac:dyDescent="0.35"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</row>
    <row r="170" spans="2:31" x14ac:dyDescent="0.35"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</row>
    <row r="171" spans="2:31" x14ac:dyDescent="0.35"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</row>
    <row r="172" spans="2:31" x14ac:dyDescent="0.35"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</row>
    <row r="173" spans="2:31" x14ac:dyDescent="0.35"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</row>
    <row r="174" spans="2:31" x14ac:dyDescent="0.35"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</row>
    <row r="175" spans="2:31" x14ac:dyDescent="0.35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</row>
    <row r="176" spans="2:31" x14ac:dyDescent="0.35"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</row>
    <row r="177" spans="2:31" x14ac:dyDescent="0.35"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</row>
    <row r="178" spans="2:31" x14ac:dyDescent="0.35"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</row>
    <row r="179" spans="2:31" x14ac:dyDescent="0.35"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</row>
    <row r="180" spans="2:31" x14ac:dyDescent="0.35"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</row>
    <row r="181" spans="2:31" x14ac:dyDescent="0.35"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</row>
    <row r="182" spans="2:31" x14ac:dyDescent="0.35"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</row>
    <row r="183" spans="2:31" x14ac:dyDescent="0.35"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</row>
    <row r="184" spans="2:31" x14ac:dyDescent="0.35"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</row>
    <row r="185" spans="2:31" x14ac:dyDescent="0.35"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</row>
    <row r="186" spans="2:31" x14ac:dyDescent="0.35"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</row>
    <row r="187" spans="2:31" x14ac:dyDescent="0.35"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</row>
    <row r="188" spans="2:31" x14ac:dyDescent="0.35"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</row>
    <row r="189" spans="2:31" x14ac:dyDescent="0.35"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</row>
    <row r="190" spans="2:31" x14ac:dyDescent="0.35"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</row>
    <row r="191" spans="2:31" x14ac:dyDescent="0.35"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</row>
    <row r="192" spans="2:31" x14ac:dyDescent="0.35"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</row>
    <row r="193" spans="2:31" x14ac:dyDescent="0.35"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</row>
    <row r="194" spans="2:31" x14ac:dyDescent="0.35"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</row>
    <row r="195" spans="2:31" x14ac:dyDescent="0.35"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</row>
    <row r="196" spans="2:31" x14ac:dyDescent="0.35"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</row>
    <row r="197" spans="2:31" x14ac:dyDescent="0.35"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</row>
    <row r="198" spans="2:31" x14ac:dyDescent="0.35"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</row>
    <row r="199" spans="2:31" x14ac:dyDescent="0.35"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</row>
    <row r="200" spans="2:31" x14ac:dyDescent="0.35"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</row>
    <row r="201" spans="2:31" x14ac:dyDescent="0.35"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</row>
    <row r="202" spans="2:31" x14ac:dyDescent="0.35"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</row>
    <row r="203" spans="2:31" x14ac:dyDescent="0.35"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</row>
    <row r="204" spans="2:31" x14ac:dyDescent="0.35"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</row>
    <row r="205" spans="2:31" x14ac:dyDescent="0.35"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</row>
    <row r="206" spans="2:31" x14ac:dyDescent="0.35"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</row>
    <row r="207" spans="2:31" x14ac:dyDescent="0.35"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</row>
    <row r="208" spans="2:31" x14ac:dyDescent="0.35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</row>
    <row r="209" spans="2:31" x14ac:dyDescent="0.35"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</row>
    <row r="210" spans="2:31" x14ac:dyDescent="0.35"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</row>
    <row r="211" spans="2:31" x14ac:dyDescent="0.35"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</row>
    <row r="212" spans="2:31" x14ac:dyDescent="0.35"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</row>
    <row r="213" spans="2:31" x14ac:dyDescent="0.35"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</row>
    <row r="214" spans="2:31" x14ac:dyDescent="0.35"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</row>
    <row r="215" spans="2:31" x14ac:dyDescent="0.35"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</row>
    <row r="216" spans="2:31" x14ac:dyDescent="0.35"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</row>
    <row r="217" spans="2:31" x14ac:dyDescent="0.35"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</row>
    <row r="218" spans="2:31" x14ac:dyDescent="0.35"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</row>
    <row r="219" spans="2:31" x14ac:dyDescent="0.35"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</row>
    <row r="220" spans="2:31" x14ac:dyDescent="0.35"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</row>
    <row r="221" spans="2:31" x14ac:dyDescent="0.35"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</row>
    <row r="222" spans="2:31" x14ac:dyDescent="0.35"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</row>
    <row r="223" spans="2:31" x14ac:dyDescent="0.35"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</row>
    <row r="224" spans="2:31" x14ac:dyDescent="0.35"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</row>
    <row r="225" spans="2:31" x14ac:dyDescent="0.35"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</row>
    <row r="226" spans="2:31" x14ac:dyDescent="0.35"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</row>
    <row r="227" spans="2:31" x14ac:dyDescent="0.35"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</row>
    <row r="228" spans="2:31" x14ac:dyDescent="0.35"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</row>
    <row r="229" spans="2:31" x14ac:dyDescent="0.35"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</row>
    <row r="230" spans="2:31" x14ac:dyDescent="0.35"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</row>
    <row r="231" spans="2:31" x14ac:dyDescent="0.35"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</row>
    <row r="232" spans="2:31" x14ac:dyDescent="0.35"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</row>
    <row r="233" spans="2:31" x14ac:dyDescent="0.35"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</row>
    <row r="234" spans="2:31" x14ac:dyDescent="0.35"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</row>
    <row r="235" spans="2:31" x14ac:dyDescent="0.35"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</row>
    <row r="236" spans="2:31" x14ac:dyDescent="0.35"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</row>
    <row r="237" spans="2:31" x14ac:dyDescent="0.35"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</row>
    <row r="238" spans="2:31" x14ac:dyDescent="0.35"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</row>
    <row r="239" spans="2:31" x14ac:dyDescent="0.35"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</row>
    <row r="240" spans="2:31" x14ac:dyDescent="0.35"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</row>
    <row r="241" spans="2:31" x14ac:dyDescent="0.35"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</row>
    <row r="242" spans="2:31" x14ac:dyDescent="0.35"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</row>
    <row r="243" spans="2:31" x14ac:dyDescent="0.35"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</row>
    <row r="244" spans="2:31" x14ac:dyDescent="0.35"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</row>
    <row r="245" spans="2:31" x14ac:dyDescent="0.35"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</row>
    <row r="246" spans="2:31" x14ac:dyDescent="0.35"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</row>
    <row r="247" spans="2:31" x14ac:dyDescent="0.35"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</row>
    <row r="248" spans="2:31" x14ac:dyDescent="0.35"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</row>
    <row r="249" spans="2:31" x14ac:dyDescent="0.35"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</row>
    <row r="250" spans="2:31" x14ac:dyDescent="0.35"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</row>
    <row r="251" spans="2:31" x14ac:dyDescent="0.35"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</row>
    <row r="252" spans="2:31" x14ac:dyDescent="0.35"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</row>
    <row r="253" spans="2:31" x14ac:dyDescent="0.35"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</row>
    <row r="254" spans="2:31" x14ac:dyDescent="0.35"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</row>
    <row r="255" spans="2:31" x14ac:dyDescent="0.35"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</row>
    <row r="256" spans="2:31" x14ac:dyDescent="0.35"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</row>
    <row r="257" spans="2:31" x14ac:dyDescent="0.35"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</row>
    <row r="258" spans="2:31" x14ac:dyDescent="0.35"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</row>
    <row r="259" spans="2:31" x14ac:dyDescent="0.35"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</row>
    <row r="260" spans="2:31" x14ac:dyDescent="0.35"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</row>
    <row r="261" spans="2:31" x14ac:dyDescent="0.35"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</row>
    <row r="262" spans="2:31" x14ac:dyDescent="0.35"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</row>
    <row r="263" spans="2:31" x14ac:dyDescent="0.35"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</row>
    <row r="264" spans="2:31" x14ac:dyDescent="0.35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</row>
    <row r="265" spans="2:31" x14ac:dyDescent="0.35"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</row>
    <row r="266" spans="2:31" x14ac:dyDescent="0.35"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</row>
    <row r="267" spans="2:31" x14ac:dyDescent="0.35"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</row>
    <row r="268" spans="2:31" x14ac:dyDescent="0.35"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</row>
    <row r="269" spans="2:31" x14ac:dyDescent="0.35"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</row>
    <row r="270" spans="2:31" x14ac:dyDescent="0.35"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</row>
    <row r="271" spans="2:31" x14ac:dyDescent="0.35"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</row>
    <row r="272" spans="2:31" x14ac:dyDescent="0.35"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</row>
    <row r="273" spans="2:31" x14ac:dyDescent="0.35"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</row>
    <row r="274" spans="2:31" x14ac:dyDescent="0.35"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</row>
    <row r="275" spans="2:31" x14ac:dyDescent="0.35"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</row>
    <row r="276" spans="2:31" x14ac:dyDescent="0.35"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</row>
    <row r="277" spans="2:31" x14ac:dyDescent="0.35"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</row>
    <row r="278" spans="2:31" x14ac:dyDescent="0.35"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</row>
    <row r="279" spans="2:31" x14ac:dyDescent="0.35"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</row>
    <row r="280" spans="2:31" x14ac:dyDescent="0.35"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</row>
    <row r="281" spans="2:31" x14ac:dyDescent="0.35"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</row>
    <row r="282" spans="2:31" x14ac:dyDescent="0.35"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</row>
    <row r="283" spans="2:31" x14ac:dyDescent="0.35"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</row>
    <row r="284" spans="2:31" x14ac:dyDescent="0.35"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</row>
    <row r="285" spans="2:31" x14ac:dyDescent="0.35"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</row>
    <row r="286" spans="2:31" x14ac:dyDescent="0.35"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</row>
    <row r="287" spans="2:31" x14ac:dyDescent="0.35"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</row>
    <row r="288" spans="2:31" x14ac:dyDescent="0.35"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</row>
    <row r="289" spans="2:31" x14ac:dyDescent="0.35"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</row>
    <row r="290" spans="2:31" x14ac:dyDescent="0.35"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</row>
    <row r="291" spans="2:31" x14ac:dyDescent="0.35"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</row>
    <row r="292" spans="2:31" x14ac:dyDescent="0.35"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</row>
    <row r="293" spans="2:31" x14ac:dyDescent="0.35"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</row>
    <row r="294" spans="2:31" x14ac:dyDescent="0.35"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</row>
    <row r="295" spans="2:31" x14ac:dyDescent="0.35"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</row>
    <row r="296" spans="2:31" x14ac:dyDescent="0.35"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</row>
    <row r="297" spans="2:31" x14ac:dyDescent="0.35"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</row>
    <row r="298" spans="2:31" x14ac:dyDescent="0.35"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</row>
    <row r="299" spans="2:31" x14ac:dyDescent="0.35"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</row>
    <row r="300" spans="2:31" x14ac:dyDescent="0.35"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</row>
    <row r="301" spans="2:31" x14ac:dyDescent="0.35"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</row>
    <row r="302" spans="2:31" x14ac:dyDescent="0.35"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</row>
    <row r="303" spans="2:31" x14ac:dyDescent="0.35"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</row>
    <row r="304" spans="2:31" x14ac:dyDescent="0.35"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</row>
    <row r="305" spans="2:31" x14ac:dyDescent="0.35"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</row>
    <row r="306" spans="2:31" x14ac:dyDescent="0.35"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</row>
    <row r="307" spans="2:31" x14ac:dyDescent="0.35"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</row>
    <row r="308" spans="2:31" x14ac:dyDescent="0.35"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</row>
    <row r="309" spans="2:31" x14ac:dyDescent="0.35"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</row>
    <row r="310" spans="2:31" x14ac:dyDescent="0.35"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</row>
    <row r="311" spans="2:31" x14ac:dyDescent="0.35"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</row>
    <row r="312" spans="2:31" x14ac:dyDescent="0.35"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</row>
    <row r="313" spans="2:31" x14ac:dyDescent="0.35"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</row>
    <row r="314" spans="2:31" x14ac:dyDescent="0.35"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</row>
    <row r="315" spans="2:31" x14ac:dyDescent="0.35"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</row>
    <row r="316" spans="2:31" x14ac:dyDescent="0.35"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</row>
    <row r="317" spans="2:31" x14ac:dyDescent="0.35"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</row>
    <row r="318" spans="2:31" x14ac:dyDescent="0.35"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</row>
    <row r="319" spans="2:31" x14ac:dyDescent="0.35"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</row>
    <row r="320" spans="2:31" x14ac:dyDescent="0.35"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</row>
    <row r="321" spans="2:31" x14ac:dyDescent="0.35"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</row>
    <row r="322" spans="2:31" x14ac:dyDescent="0.35"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</row>
    <row r="323" spans="2:31" x14ac:dyDescent="0.35"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</row>
    <row r="324" spans="2:31" x14ac:dyDescent="0.35"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</row>
    <row r="325" spans="2:31" x14ac:dyDescent="0.35"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</row>
    <row r="326" spans="2:31" x14ac:dyDescent="0.35"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</row>
    <row r="327" spans="2:31" x14ac:dyDescent="0.35"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</row>
    <row r="328" spans="2:31" x14ac:dyDescent="0.35"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</row>
    <row r="329" spans="2:31" x14ac:dyDescent="0.35"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</row>
    <row r="330" spans="2:31" x14ac:dyDescent="0.35"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</row>
    <row r="331" spans="2:31" x14ac:dyDescent="0.35"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</row>
    <row r="332" spans="2:31" x14ac:dyDescent="0.35"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</row>
    <row r="333" spans="2:31" x14ac:dyDescent="0.35"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</row>
    <row r="334" spans="2:31" x14ac:dyDescent="0.35"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</row>
    <row r="335" spans="2:31" x14ac:dyDescent="0.35"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</row>
    <row r="336" spans="2:31" x14ac:dyDescent="0.35"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</row>
    <row r="337" spans="2:31" x14ac:dyDescent="0.35"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</row>
    <row r="338" spans="2:31" x14ac:dyDescent="0.35"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</row>
    <row r="339" spans="2:31" x14ac:dyDescent="0.35"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</row>
    <row r="340" spans="2:31" x14ac:dyDescent="0.35"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</row>
    <row r="341" spans="2:31" x14ac:dyDescent="0.35"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</row>
    <row r="342" spans="2:31" x14ac:dyDescent="0.35"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</row>
    <row r="343" spans="2:31" x14ac:dyDescent="0.35"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</row>
    <row r="344" spans="2:31" x14ac:dyDescent="0.35"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</row>
    <row r="345" spans="2:31" x14ac:dyDescent="0.35"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</row>
    <row r="346" spans="2:31" x14ac:dyDescent="0.35"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</row>
    <row r="347" spans="2:31" x14ac:dyDescent="0.35"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</row>
    <row r="348" spans="2:31" x14ac:dyDescent="0.35"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</row>
    <row r="349" spans="2:31" x14ac:dyDescent="0.35"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</row>
    <row r="350" spans="2:31" x14ac:dyDescent="0.35"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</row>
    <row r="351" spans="2:31" x14ac:dyDescent="0.35"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</row>
    <row r="352" spans="2:31" x14ac:dyDescent="0.35"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</row>
    <row r="353" spans="2:31" x14ac:dyDescent="0.35"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</row>
    <row r="354" spans="2:31" x14ac:dyDescent="0.35"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</row>
    <row r="355" spans="2:31" x14ac:dyDescent="0.35"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</row>
    <row r="356" spans="2:31" x14ac:dyDescent="0.35"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</row>
    <row r="357" spans="2:31" x14ac:dyDescent="0.35"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</row>
    <row r="358" spans="2:31" x14ac:dyDescent="0.35"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</row>
    <row r="359" spans="2:31" x14ac:dyDescent="0.35"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</row>
    <row r="360" spans="2:31" x14ac:dyDescent="0.35"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</row>
    <row r="361" spans="2:31" x14ac:dyDescent="0.35"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</row>
    <row r="362" spans="2:31" x14ac:dyDescent="0.35"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</row>
    <row r="363" spans="2:31" x14ac:dyDescent="0.35"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</row>
    <row r="364" spans="2:31" x14ac:dyDescent="0.35"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</row>
    <row r="365" spans="2:31" x14ac:dyDescent="0.35"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</row>
    <row r="366" spans="2:31" x14ac:dyDescent="0.35"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</row>
    <row r="367" spans="2:31" x14ac:dyDescent="0.35"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</row>
    <row r="368" spans="2:31" x14ac:dyDescent="0.35"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</row>
    <row r="369" spans="2:31" x14ac:dyDescent="0.35"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</row>
    <row r="370" spans="2:31" x14ac:dyDescent="0.35"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</row>
    <row r="371" spans="2:31" x14ac:dyDescent="0.35"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</row>
    <row r="372" spans="2:31" x14ac:dyDescent="0.35"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</row>
    <row r="373" spans="2:31" x14ac:dyDescent="0.35"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</row>
    <row r="374" spans="2:31" x14ac:dyDescent="0.35"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</row>
    <row r="375" spans="2:31" x14ac:dyDescent="0.35"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</row>
    <row r="376" spans="2:31" x14ac:dyDescent="0.35"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</row>
    <row r="377" spans="2:31" x14ac:dyDescent="0.35"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</row>
    <row r="378" spans="2:31" x14ac:dyDescent="0.35"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</row>
    <row r="379" spans="2:31" x14ac:dyDescent="0.35"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</row>
    <row r="380" spans="2:31" x14ac:dyDescent="0.35"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</row>
    <row r="381" spans="2:31" x14ac:dyDescent="0.35"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</row>
    <row r="382" spans="2:31" x14ac:dyDescent="0.35"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</row>
    <row r="383" spans="2:31" x14ac:dyDescent="0.35"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</row>
    <row r="384" spans="2:31" x14ac:dyDescent="0.35"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</row>
    <row r="385" spans="2:31" x14ac:dyDescent="0.35"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</row>
    <row r="386" spans="2:31" x14ac:dyDescent="0.35"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</row>
    <row r="387" spans="2:31" x14ac:dyDescent="0.35"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</row>
    <row r="388" spans="2:31" x14ac:dyDescent="0.35"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</row>
    <row r="389" spans="2:31" x14ac:dyDescent="0.35"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</row>
    <row r="390" spans="2:31" x14ac:dyDescent="0.35"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</row>
    <row r="391" spans="2:31" x14ac:dyDescent="0.35"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</row>
    <row r="392" spans="2:31" x14ac:dyDescent="0.35"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</row>
    <row r="393" spans="2:31" x14ac:dyDescent="0.35"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</row>
    <row r="394" spans="2:31" x14ac:dyDescent="0.35"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</row>
    <row r="395" spans="2:31" x14ac:dyDescent="0.35"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</row>
    <row r="396" spans="2:31" x14ac:dyDescent="0.35"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</row>
    <row r="397" spans="2:31" x14ac:dyDescent="0.35"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</row>
    <row r="398" spans="2:31" x14ac:dyDescent="0.35"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</row>
    <row r="399" spans="2:31" x14ac:dyDescent="0.35"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</row>
    <row r="400" spans="2:31" x14ac:dyDescent="0.35"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</row>
    <row r="401" spans="2:31" x14ac:dyDescent="0.35"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</row>
    <row r="402" spans="2:31" x14ac:dyDescent="0.35"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</row>
    <row r="403" spans="2:31" x14ac:dyDescent="0.35"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</row>
    <row r="404" spans="2:31" x14ac:dyDescent="0.35"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</row>
    <row r="405" spans="2:31" x14ac:dyDescent="0.35"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</row>
    <row r="406" spans="2:31" x14ac:dyDescent="0.35"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</row>
    <row r="407" spans="2:31" x14ac:dyDescent="0.35"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</row>
    <row r="408" spans="2:31" x14ac:dyDescent="0.35"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</row>
    <row r="409" spans="2:31" x14ac:dyDescent="0.35"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</row>
    <row r="410" spans="2:31" x14ac:dyDescent="0.35"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</row>
    <row r="411" spans="2:31" x14ac:dyDescent="0.35"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</row>
    <row r="412" spans="2:31" x14ac:dyDescent="0.35"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</row>
    <row r="413" spans="2:31" x14ac:dyDescent="0.35"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</row>
    <row r="414" spans="2:31" x14ac:dyDescent="0.35"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</row>
    <row r="415" spans="2:31" x14ac:dyDescent="0.35"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</row>
    <row r="416" spans="2:31" x14ac:dyDescent="0.35"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</row>
    <row r="417" spans="2:31" x14ac:dyDescent="0.35"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</row>
    <row r="418" spans="2:31" x14ac:dyDescent="0.35"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</row>
    <row r="419" spans="2:31" x14ac:dyDescent="0.35"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</row>
    <row r="420" spans="2:31" x14ac:dyDescent="0.35"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</row>
    <row r="421" spans="2:31" x14ac:dyDescent="0.35"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</row>
    <row r="422" spans="2:31" x14ac:dyDescent="0.35"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</row>
    <row r="423" spans="2:31" x14ac:dyDescent="0.35"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</row>
    <row r="424" spans="2:31" x14ac:dyDescent="0.35"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</row>
    <row r="425" spans="2:31" x14ac:dyDescent="0.35"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</row>
    <row r="426" spans="2:31" x14ac:dyDescent="0.35"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</row>
    <row r="427" spans="2:31" x14ac:dyDescent="0.35"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</row>
    <row r="428" spans="2:31" x14ac:dyDescent="0.35"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</row>
    <row r="429" spans="2:31" x14ac:dyDescent="0.35"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</row>
    <row r="430" spans="2:31" x14ac:dyDescent="0.35"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</row>
    <row r="431" spans="2:31" x14ac:dyDescent="0.35"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</row>
    <row r="432" spans="2:31" x14ac:dyDescent="0.35"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</row>
    <row r="433" spans="2:31" x14ac:dyDescent="0.35"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</row>
    <row r="434" spans="2:31" x14ac:dyDescent="0.35"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</row>
    <row r="435" spans="2:31" x14ac:dyDescent="0.35"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</row>
    <row r="436" spans="2:31" x14ac:dyDescent="0.35"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</row>
    <row r="437" spans="2:31" x14ac:dyDescent="0.35"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</row>
    <row r="438" spans="2:31" x14ac:dyDescent="0.35"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</row>
    <row r="439" spans="2:31" x14ac:dyDescent="0.35"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</row>
    <row r="440" spans="2:31" x14ac:dyDescent="0.35"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</row>
    <row r="441" spans="2:31" x14ac:dyDescent="0.35"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</row>
    <row r="442" spans="2:31" x14ac:dyDescent="0.35"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</row>
    <row r="443" spans="2:31" x14ac:dyDescent="0.35"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</row>
    <row r="444" spans="2:31" x14ac:dyDescent="0.35"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</row>
    <row r="445" spans="2:31" x14ac:dyDescent="0.35"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</row>
    <row r="446" spans="2:31" x14ac:dyDescent="0.35"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</row>
    <row r="447" spans="2:31" x14ac:dyDescent="0.35"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</row>
    <row r="448" spans="2:31" x14ac:dyDescent="0.35"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</row>
    <row r="449" spans="2:31" x14ac:dyDescent="0.35"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</row>
    <row r="450" spans="2:31" x14ac:dyDescent="0.35"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</row>
    <row r="451" spans="2:31" x14ac:dyDescent="0.35"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</row>
    <row r="452" spans="2:31" x14ac:dyDescent="0.35"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</row>
    <row r="453" spans="2:31" x14ac:dyDescent="0.35"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</row>
    <row r="454" spans="2:31" x14ac:dyDescent="0.35"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</row>
    <row r="455" spans="2:31" x14ac:dyDescent="0.35"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</row>
    <row r="456" spans="2:31" x14ac:dyDescent="0.35"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</row>
    <row r="457" spans="2:31" x14ac:dyDescent="0.35"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</row>
    <row r="458" spans="2:31" x14ac:dyDescent="0.35"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</row>
    <row r="459" spans="2:31" x14ac:dyDescent="0.35"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</row>
    <row r="460" spans="2:31" x14ac:dyDescent="0.35"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</row>
    <row r="461" spans="2:31" x14ac:dyDescent="0.35"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</row>
    <row r="462" spans="2:31" x14ac:dyDescent="0.35"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</row>
    <row r="463" spans="2:31" x14ac:dyDescent="0.35"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</row>
    <row r="464" spans="2:31" x14ac:dyDescent="0.35"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</row>
    <row r="465" spans="2:31" x14ac:dyDescent="0.35"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</row>
    <row r="466" spans="2:31" x14ac:dyDescent="0.35"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</row>
    <row r="467" spans="2:31" x14ac:dyDescent="0.35"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</row>
    <row r="468" spans="2:31" x14ac:dyDescent="0.35"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</row>
    <row r="469" spans="2:31" x14ac:dyDescent="0.35"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</row>
    <row r="470" spans="2:31" x14ac:dyDescent="0.35"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</row>
    <row r="471" spans="2:31" x14ac:dyDescent="0.35"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</row>
    <row r="472" spans="2:31" x14ac:dyDescent="0.35"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</row>
    <row r="473" spans="2:31" x14ac:dyDescent="0.35"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</row>
    <row r="474" spans="2:31" x14ac:dyDescent="0.35"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</row>
    <row r="475" spans="2:31" x14ac:dyDescent="0.35"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</row>
    <row r="476" spans="2:31" x14ac:dyDescent="0.35"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</row>
    <row r="477" spans="2:31" x14ac:dyDescent="0.35"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</row>
    <row r="478" spans="2:31" x14ac:dyDescent="0.35"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</row>
    <row r="479" spans="2:31" x14ac:dyDescent="0.35"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</row>
    <row r="480" spans="2:31" x14ac:dyDescent="0.35"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</row>
    <row r="481" spans="2:31" x14ac:dyDescent="0.35"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</row>
    <row r="482" spans="2:31" x14ac:dyDescent="0.35"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</row>
    <row r="483" spans="2:31" x14ac:dyDescent="0.35"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</row>
    <row r="484" spans="2:31" x14ac:dyDescent="0.35"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</row>
    <row r="485" spans="2:31" x14ac:dyDescent="0.35"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</row>
    <row r="486" spans="2:31" x14ac:dyDescent="0.35"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</row>
    <row r="487" spans="2:31" x14ac:dyDescent="0.35"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</row>
    <row r="488" spans="2:31" x14ac:dyDescent="0.35"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</row>
    <row r="489" spans="2:31" x14ac:dyDescent="0.35"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</row>
    <row r="490" spans="2:31" x14ac:dyDescent="0.35"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</row>
    <row r="491" spans="2:31" x14ac:dyDescent="0.35"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</row>
    <row r="492" spans="2:31" x14ac:dyDescent="0.35"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</row>
    <row r="493" spans="2:31" x14ac:dyDescent="0.35"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</row>
    <row r="494" spans="2:31" x14ac:dyDescent="0.35"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</row>
    <row r="495" spans="2:31" x14ac:dyDescent="0.35"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</row>
    <row r="496" spans="2:31" x14ac:dyDescent="0.35"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</row>
    <row r="497" spans="2:31" x14ac:dyDescent="0.35"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</row>
    <row r="498" spans="2:31" x14ac:dyDescent="0.35"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</row>
    <row r="499" spans="2:31" x14ac:dyDescent="0.35"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</row>
    <row r="500" spans="2:31" x14ac:dyDescent="0.35"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</row>
    <row r="501" spans="2:31" x14ac:dyDescent="0.35"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</row>
    <row r="502" spans="2:31" x14ac:dyDescent="0.35"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</row>
    <row r="503" spans="2:31" x14ac:dyDescent="0.35"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</row>
    <row r="504" spans="2:31" x14ac:dyDescent="0.35"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</row>
    <row r="505" spans="2:31" x14ac:dyDescent="0.35"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</row>
    <row r="506" spans="2:31" x14ac:dyDescent="0.35"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</row>
    <row r="507" spans="2:31" x14ac:dyDescent="0.35"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</row>
    <row r="508" spans="2:31" x14ac:dyDescent="0.35"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</row>
    <row r="509" spans="2:31" x14ac:dyDescent="0.35"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</row>
    <row r="510" spans="2:31" x14ac:dyDescent="0.35"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</row>
    <row r="511" spans="2:31" x14ac:dyDescent="0.35"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</row>
    <row r="512" spans="2:31" x14ac:dyDescent="0.35"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</row>
    <row r="513" spans="2:31" x14ac:dyDescent="0.35"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</row>
    <row r="514" spans="2:31" x14ac:dyDescent="0.35"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</row>
    <row r="515" spans="2:31" x14ac:dyDescent="0.35"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</row>
    <row r="516" spans="2:31" x14ac:dyDescent="0.35"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</row>
    <row r="517" spans="2:31" x14ac:dyDescent="0.35"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</row>
    <row r="518" spans="2:31" x14ac:dyDescent="0.35"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</row>
    <row r="519" spans="2:31" x14ac:dyDescent="0.35"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</row>
    <row r="520" spans="2:31" x14ac:dyDescent="0.35"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</row>
    <row r="521" spans="2:31" x14ac:dyDescent="0.35"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</row>
    <row r="522" spans="2:31" x14ac:dyDescent="0.35"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</row>
    <row r="523" spans="2:31" x14ac:dyDescent="0.35"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</row>
    <row r="524" spans="2:31" x14ac:dyDescent="0.35"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</row>
    <row r="525" spans="2:31" x14ac:dyDescent="0.35"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</row>
    <row r="526" spans="2:31" x14ac:dyDescent="0.35"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</row>
    <row r="527" spans="2:31" x14ac:dyDescent="0.35"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</row>
    <row r="528" spans="2:31" x14ac:dyDescent="0.35"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</row>
    <row r="529" spans="2:31" x14ac:dyDescent="0.35"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</row>
    <row r="530" spans="2:31" x14ac:dyDescent="0.35"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</row>
    <row r="531" spans="2:31" x14ac:dyDescent="0.35"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</row>
    <row r="532" spans="2:31" x14ac:dyDescent="0.35"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</row>
    <row r="533" spans="2:31" x14ac:dyDescent="0.35"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</row>
    <row r="534" spans="2:31" x14ac:dyDescent="0.35"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</row>
    <row r="535" spans="2:31" x14ac:dyDescent="0.35"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</row>
    <row r="536" spans="2:31" x14ac:dyDescent="0.35"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</row>
    <row r="537" spans="2:31" x14ac:dyDescent="0.35"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</row>
    <row r="538" spans="2:31" x14ac:dyDescent="0.35"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</row>
    <row r="539" spans="2:31" x14ac:dyDescent="0.35"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</row>
    <row r="540" spans="2:31" x14ac:dyDescent="0.35"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</row>
    <row r="541" spans="2:31" x14ac:dyDescent="0.35"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</row>
    <row r="542" spans="2:31" x14ac:dyDescent="0.35"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</row>
    <row r="543" spans="2:31" x14ac:dyDescent="0.35"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</row>
    <row r="544" spans="2:31" x14ac:dyDescent="0.35"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</row>
    <row r="545" spans="2:31" x14ac:dyDescent="0.35"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</row>
    <row r="546" spans="2:31" x14ac:dyDescent="0.35"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</row>
    <row r="547" spans="2:31" x14ac:dyDescent="0.35"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</row>
    <row r="548" spans="2:31" x14ac:dyDescent="0.35"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</row>
    <row r="549" spans="2:31" x14ac:dyDescent="0.35"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</row>
    <row r="550" spans="2:31" x14ac:dyDescent="0.35"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</row>
    <row r="551" spans="2:31" x14ac:dyDescent="0.35"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</row>
    <row r="552" spans="2:31" x14ac:dyDescent="0.35"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</row>
    <row r="553" spans="2:31" x14ac:dyDescent="0.35"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</row>
    <row r="554" spans="2:31" x14ac:dyDescent="0.35"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</row>
    <row r="555" spans="2:31" x14ac:dyDescent="0.35"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</row>
    <row r="556" spans="2:31" x14ac:dyDescent="0.35"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</row>
    <row r="557" spans="2:31" x14ac:dyDescent="0.35"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</row>
    <row r="558" spans="2:31" x14ac:dyDescent="0.35"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</row>
    <row r="559" spans="2:31" x14ac:dyDescent="0.35"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</row>
    <row r="560" spans="2:31" x14ac:dyDescent="0.35"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</row>
    <row r="561" spans="2:31" x14ac:dyDescent="0.35"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</row>
    <row r="562" spans="2:31" x14ac:dyDescent="0.35"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</row>
    <row r="563" spans="2:31" x14ac:dyDescent="0.35"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</row>
    <row r="564" spans="2:31" x14ac:dyDescent="0.35"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</row>
    <row r="565" spans="2:31" x14ac:dyDescent="0.35"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</row>
    <row r="566" spans="2:31" x14ac:dyDescent="0.35"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</row>
    <row r="567" spans="2:31" x14ac:dyDescent="0.35"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</row>
    <row r="568" spans="2:31" x14ac:dyDescent="0.35"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</row>
    <row r="569" spans="2:31" x14ac:dyDescent="0.35"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</row>
    <row r="570" spans="2:31" x14ac:dyDescent="0.35"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</row>
    <row r="571" spans="2:31" x14ac:dyDescent="0.35"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</row>
    <row r="572" spans="2:31" x14ac:dyDescent="0.35"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</row>
    <row r="573" spans="2:31" x14ac:dyDescent="0.35"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</row>
    <row r="574" spans="2:31" x14ac:dyDescent="0.35"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</row>
    <row r="575" spans="2:31" x14ac:dyDescent="0.35"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</row>
    <row r="576" spans="2:31" x14ac:dyDescent="0.35"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</row>
    <row r="577" spans="2:31" x14ac:dyDescent="0.35"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</row>
    <row r="578" spans="2:31" x14ac:dyDescent="0.35"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</row>
    <row r="579" spans="2:31" x14ac:dyDescent="0.35"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</row>
    <row r="580" spans="2:31" x14ac:dyDescent="0.35"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</row>
    <row r="581" spans="2:31" x14ac:dyDescent="0.35"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</row>
    <row r="582" spans="2:31" x14ac:dyDescent="0.35"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</row>
    <row r="583" spans="2:31" x14ac:dyDescent="0.35"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</row>
    <row r="584" spans="2:31" x14ac:dyDescent="0.35"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</row>
    <row r="585" spans="2:31" x14ac:dyDescent="0.35"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</row>
    <row r="586" spans="2:31" x14ac:dyDescent="0.35"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</row>
    <row r="587" spans="2:31" x14ac:dyDescent="0.35"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</row>
    <row r="588" spans="2:31" x14ac:dyDescent="0.35"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</row>
    <row r="589" spans="2:31" x14ac:dyDescent="0.35"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</row>
    <row r="590" spans="2:31" x14ac:dyDescent="0.35"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</row>
    <row r="591" spans="2:31" x14ac:dyDescent="0.35"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</row>
    <row r="592" spans="2:31" x14ac:dyDescent="0.35"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</row>
    <row r="593" spans="2:31" x14ac:dyDescent="0.35"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</row>
    <row r="594" spans="2:31" x14ac:dyDescent="0.35"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</row>
    <row r="595" spans="2:31" x14ac:dyDescent="0.35"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</row>
    <row r="596" spans="2:31" x14ac:dyDescent="0.35"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</row>
    <row r="597" spans="2:31" x14ac:dyDescent="0.35"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</row>
    <row r="598" spans="2:31" x14ac:dyDescent="0.35"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</row>
    <row r="599" spans="2:31" x14ac:dyDescent="0.35"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</row>
    <row r="600" spans="2:31" x14ac:dyDescent="0.35"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</row>
    <row r="601" spans="2:31" x14ac:dyDescent="0.35"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</row>
    <row r="602" spans="2:31" x14ac:dyDescent="0.35"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</row>
    <row r="603" spans="2:31" x14ac:dyDescent="0.35"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</row>
    <row r="604" spans="2:31" x14ac:dyDescent="0.35"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</row>
    <row r="605" spans="2:31" x14ac:dyDescent="0.35"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</row>
    <row r="606" spans="2:31" x14ac:dyDescent="0.35"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</row>
    <row r="607" spans="2:31" x14ac:dyDescent="0.35"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</row>
    <row r="608" spans="2:31" x14ac:dyDescent="0.35"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</row>
    <row r="609" spans="2:31" x14ac:dyDescent="0.35"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</row>
    <row r="610" spans="2:31" x14ac:dyDescent="0.35"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</row>
    <row r="611" spans="2:31" x14ac:dyDescent="0.35"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</row>
    <row r="612" spans="2:31" x14ac:dyDescent="0.35"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</row>
    <row r="613" spans="2:31" x14ac:dyDescent="0.35"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</row>
    <row r="614" spans="2:31" x14ac:dyDescent="0.35"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</row>
    <row r="615" spans="2:31" x14ac:dyDescent="0.35"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</row>
    <row r="616" spans="2:31" x14ac:dyDescent="0.35"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</row>
    <row r="617" spans="2:31" x14ac:dyDescent="0.35"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</row>
    <row r="618" spans="2:31" x14ac:dyDescent="0.35"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</row>
    <row r="619" spans="2:31" x14ac:dyDescent="0.35"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</row>
    <row r="620" spans="2:31" x14ac:dyDescent="0.35"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</row>
    <row r="621" spans="2:31" x14ac:dyDescent="0.35"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</row>
    <row r="622" spans="2:31" x14ac:dyDescent="0.35"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</row>
    <row r="623" spans="2:31" x14ac:dyDescent="0.35"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</row>
    <row r="624" spans="2:31" x14ac:dyDescent="0.35"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</row>
    <row r="625" spans="2:31" x14ac:dyDescent="0.35"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</row>
    <row r="626" spans="2:31" x14ac:dyDescent="0.35"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</row>
    <row r="627" spans="2:31" x14ac:dyDescent="0.35"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</row>
    <row r="628" spans="2:31" x14ac:dyDescent="0.35"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</row>
    <row r="629" spans="2:31" x14ac:dyDescent="0.35"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</row>
    <row r="630" spans="2:31" x14ac:dyDescent="0.35"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</row>
    <row r="631" spans="2:31" x14ac:dyDescent="0.35"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</row>
    <row r="632" spans="2:31" x14ac:dyDescent="0.35"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</row>
    <row r="633" spans="2:31" x14ac:dyDescent="0.35"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</row>
    <row r="634" spans="2:31" x14ac:dyDescent="0.35"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</row>
    <row r="635" spans="2:31" x14ac:dyDescent="0.35"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</row>
    <row r="636" spans="2:31" x14ac:dyDescent="0.35"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</row>
    <row r="637" spans="2:31" x14ac:dyDescent="0.35"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</row>
    <row r="638" spans="2:31" x14ac:dyDescent="0.35"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</row>
    <row r="639" spans="2:31" x14ac:dyDescent="0.35"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</row>
    <row r="640" spans="2:31" x14ac:dyDescent="0.35"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</row>
    <row r="641" spans="2:31" x14ac:dyDescent="0.35"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</row>
    <row r="642" spans="2:31" x14ac:dyDescent="0.35"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</row>
    <row r="643" spans="2:31" x14ac:dyDescent="0.35"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</row>
    <row r="644" spans="2:31" x14ac:dyDescent="0.35"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</row>
    <row r="645" spans="2:31" x14ac:dyDescent="0.35"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</row>
    <row r="646" spans="2:31" x14ac:dyDescent="0.35"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</row>
    <row r="647" spans="2:31" x14ac:dyDescent="0.35"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</row>
    <row r="648" spans="2:31" x14ac:dyDescent="0.35"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</row>
    <row r="649" spans="2:31" x14ac:dyDescent="0.35"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</row>
    <row r="650" spans="2:31" x14ac:dyDescent="0.35"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</row>
    <row r="651" spans="2:31" x14ac:dyDescent="0.35"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</row>
    <row r="652" spans="2:31" x14ac:dyDescent="0.35"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</row>
    <row r="653" spans="2:31" x14ac:dyDescent="0.35"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</row>
    <row r="654" spans="2:31" x14ac:dyDescent="0.35"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</row>
    <row r="655" spans="2:31" x14ac:dyDescent="0.35"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</row>
    <row r="656" spans="2:31" x14ac:dyDescent="0.35"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</row>
    <row r="657" spans="2:31" x14ac:dyDescent="0.35"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</row>
    <row r="658" spans="2:31" x14ac:dyDescent="0.35"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</row>
    <row r="659" spans="2:31" x14ac:dyDescent="0.35"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</row>
    <row r="660" spans="2:31" x14ac:dyDescent="0.35"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</row>
    <row r="661" spans="2:31" x14ac:dyDescent="0.35"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</row>
    <row r="662" spans="2:31" x14ac:dyDescent="0.35"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</row>
    <row r="663" spans="2:31" x14ac:dyDescent="0.35"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</row>
    <row r="664" spans="2:31" x14ac:dyDescent="0.35"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</row>
    <row r="665" spans="2:31" x14ac:dyDescent="0.35"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</row>
    <row r="666" spans="2:31" x14ac:dyDescent="0.35"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</row>
    <row r="667" spans="2:31" x14ac:dyDescent="0.35"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</row>
    <row r="668" spans="2:31" x14ac:dyDescent="0.35"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</row>
    <row r="669" spans="2:31" x14ac:dyDescent="0.35"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</row>
    <row r="670" spans="2:31" x14ac:dyDescent="0.35"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</row>
    <row r="671" spans="2:31" x14ac:dyDescent="0.35"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</row>
    <row r="672" spans="2:31" x14ac:dyDescent="0.35"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</row>
    <row r="673" spans="2:31" x14ac:dyDescent="0.35"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</row>
    <row r="674" spans="2:31" x14ac:dyDescent="0.35"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</row>
    <row r="675" spans="2:31" x14ac:dyDescent="0.35"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</row>
    <row r="676" spans="2:31" x14ac:dyDescent="0.35"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</row>
    <row r="677" spans="2:31" x14ac:dyDescent="0.35"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</row>
    <row r="678" spans="2:31" x14ac:dyDescent="0.35"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</row>
    <row r="679" spans="2:31" x14ac:dyDescent="0.35"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</row>
    <row r="680" spans="2:31" x14ac:dyDescent="0.35"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</row>
    <row r="681" spans="2:31" x14ac:dyDescent="0.35"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</row>
    <row r="682" spans="2:31" x14ac:dyDescent="0.35"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</row>
    <row r="683" spans="2:31" x14ac:dyDescent="0.35"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</row>
    <row r="684" spans="2:31" x14ac:dyDescent="0.35"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</row>
    <row r="685" spans="2:31" x14ac:dyDescent="0.35"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</row>
    <row r="686" spans="2:31" x14ac:dyDescent="0.35"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</row>
    <row r="687" spans="2:31" x14ac:dyDescent="0.35"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</row>
    <row r="688" spans="2:31" x14ac:dyDescent="0.35"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</row>
    <row r="689" spans="2:31" x14ac:dyDescent="0.35"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</row>
    <row r="690" spans="2:31" x14ac:dyDescent="0.35"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</row>
    <row r="691" spans="2:31" x14ac:dyDescent="0.35"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</row>
    <row r="692" spans="2:31" x14ac:dyDescent="0.35"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</row>
    <row r="693" spans="2:31" x14ac:dyDescent="0.35"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</row>
    <row r="694" spans="2:31" x14ac:dyDescent="0.35"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</row>
    <row r="695" spans="2:31" x14ac:dyDescent="0.35"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</row>
    <row r="696" spans="2:31" x14ac:dyDescent="0.35"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</row>
    <row r="697" spans="2:31" x14ac:dyDescent="0.35"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</row>
    <row r="698" spans="2:31" x14ac:dyDescent="0.35"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</row>
    <row r="699" spans="2:31" x14ac:dyDescent="0.35"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</row>
    <row r="700" spans="2:31" x14ac:dyDescent="0.35"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</row>
    <row r="701" spans="2:31" x14ac:dyDescent="0.35"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</row>
    <row r="702" spans="2:31" x14ac:dyDescent="0.35"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</row>
    <row r="703" spans="2:31" x14ac:dyDescent="0.35"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</row>
    <row r="704" spans="2:31" x14ac:dyDescent="0.35"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</row>
    <row r="705" spans="2:31" x14ac:dyDescent="0.35"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</row>
    <row r="706" spans="2:31" x14ac:dyDescent="0.35"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</row>
    <row r="707" spans="2:31" x14ac:dyDescent="0.35"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</row>
    <row r="708" spans="2:31" x14ac:dyDescent="0.35"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</row>
    <row r="709" spans="2:31" x14ac:dyDescent="0.35"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</row>
    <row r="710" spans="2:31" x14ac:dyDescent="0.35"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</row>
    <row r="711" spans="2:31" x14ac:dyDescent="0.35"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</row>
    <row r="712" spans="2:31" x14ac:dyDescent="0.35"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</row>
    <row r="713" spans="2:31" x14ac:dyDescent="0.35"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</row>
    <row r="714" spans="2:31" x14ac:dyDescent="0.35"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</row>
    <row r="715" spans="2:31" x14ac:dyDescent="0.35"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</row>
    <row r="716" spans="2:31" x14ac:dyDescent="0.35"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</row>
    <row r="717" spans="2:31" x14ac:dyDescent="0.35"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</row>
    <row r="718" spans="2:31" x14ac:dyDescent="0.35"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</row>
    <row r="719" spans="2:31" x14ac:dyDescent="0.35"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</row>
    <row r="720" spans="2:31" x14ac:dyDescent="0.35"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</row>
    <row r="721" spans="2:31" x14ac:dyDescent="0.35"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</row>
    <row r="722" spans="2:31" x14ac:dyDescent="0.35"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</row>
    <row r="723" spans="2:31" x14ac:dyDescent="0.35"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</row>
    <row r="724" spans="2:31" x14ac:dyDescent="0.35"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</row>
    <row r="725" spans="2:31" x14ac:dyDescent="0.35"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</row>
    <row r="726" spans="2:31" x14ac:dyDescent="0.35"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</row>
    <row r="727" spans="2:31" x14ac:dyDescent="0.35"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</row>
    <row r="728" spans="2:31" x14ac:dyDescent="0.35"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</row>
    <row r="729" spans="2:31" x14ac:dyDescent="0.35"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</row>
    <row r="730" spans="2:31" x14ac:dyDescent="0.35"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</row>
    <row r="731" spans="2:31" x14ac:dyDescent="0.35"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</row>
    <row r="732" spans="2:31" x14ac:dyDescent="0.35"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</row>
    <row r="733" spans="2:31" x14ac:dyDescent="0.35"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</row>
    <row r="734" spans="2:31" x14ac:dyDescent="0.35"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</row>
    <row r="735" spans="2:31" x14ac:dyDescent="0.35"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</row>
    <row r="736" spans="2:31" x14ac:dyDescent="0.35"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</row>
    <row r="737" spans="2:31" x14ac:dyDescent="0.35"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</row>
    <row r="738" spans="2:31" x14ac:dyDescent="0.35"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</row>
    <row r="739" spans="2:31" x14ac:dyDescent="0.35"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</row>
    <row r="740" spans="2:31" x14ac:dyDescent="0.35"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</row>
    <row r="741" spans="2:31" x14ac:dyDescent="0.35"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</row>
    <row r="742" spans="2:31" x14ac:dyDescent="0.35"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</row>
    <row r="743" spans="2:31" x14ac:dyDescent="0.35"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</row>
    <row r="744" spans="2:31" x14ac:dyDescent="0.35"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</row>
    <row r="745" spans="2:31" x14ac:dyDescent="0.35"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</row>
    <row r="746" spans="2:31" x14ac:dyDescent="0.35"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</row>
    <row r="747" spans="2:31" x14ac:dyDescent="0.35"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</row>
    <row r="748" spans="2:31" x14ac:dyDescent="0.35"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</row>
    <row r="749" spans="2:31" x14ac:dyDescent="0.35"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</row>
    <row r="750" spans="2:31" x14ac:dyDescent="0.35"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</row>
    <row r="751" spans="2:31" x14ac:dyDescent="0.35"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</row>
    <row r="752" spans="2:31" x14ac:dyDescent="0.35"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</row>
    <row r="753" spans="2:31" x14ac:dyDescent="0.35"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</row>
    <row r="754" spans="2:31" x14ac:dyDescent="0.35"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</row>
    <row r="755" spans="2:31" x14ac:dyDescent="0.35"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</row>
    <row r="756" spans="2:31" x14ac:dyDescent="0.35"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</row>
    <row r="757" spans="2:31" x14ac:dyDescent="0.35"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</row>
    <row r="758" spans="2:31" x14ac:dyDescent="0.35"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</row>
    <row r="759" spans="2:31" x14ac:dyDescent="0.35"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</row>
    <row r="760" spans="2:31" x14ac:dyDescent="0.35"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</row>
    <row r="761" spans="2:31" x14ac:dyDescent="0.35"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</row>
    <row r="762" spans="2:31" x14ac:dyDescent="0.35"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</row>
    <row r="763" spans="2:31" x14ac:dyDescent="0.35"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</row>
    <row r="764" spans="2:31" x14ac:dyDescent="0.35"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</row>
    <row r="765" spans="2:31" x14ac:dyDescent="0.35"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</row>
    <row r="766" spans="2:31" x14ac:dyDescent="0.35"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</row>
    <row r="767" spans="2:31" x14ac:dyDescent="0.35"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</row>
    <row r="768" spans="2:31" x14ac:dyDescent="0.35"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</row>
    <row r="769" spans="2:31" x14ac:dyDescent="0.35"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</row>
    <row r="770" spans="2:31" x14ac:dyDescent="0.35"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</row>
    <row r="771" spans="2:31" x14ac:dyDescent="0.35"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</row>
    <row r="772" spans="2:31" x14ac:dyDescent="0.35"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</row>
    <row r="773" spans="2:31" x14ac:dyDescent="0.35"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</row>
    <row r="774" spans="2:31" x14ac:dyDescent="0.35"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</row>
    <row r="775" spans="2:31" x14ac:dyDescent="0.35"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</row>
    <row r="776" spans="2:31" x14ac:dyDescent="0.35"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</row>
    <row r="777" spans="2:31" x14ac:dyDescent="0.35"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</row>
    <row r="778" spans="2:31" x14ac:dyDescent="0.35"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</row>
    <row r="779" spans="2:31" x14ac:dyDescent="0.35"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</row>
    <row r="780" spans="2:31" x14ac:dyDescent="0.35"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</row>
    <row r="781" spans="2:31" x14ac:dyDescent="0.35"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</row>
    <row r="782" spans="2:31" x14ac:dyDescent="0.35"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</row>
    <row r="783" spans="2:31" x14ac:dyDescent="0.35"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</row>
    <row r="784" spans="2:31" x14ac:dyDescent="0.35"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</row>
    <row r="785" spans="2:31" x14ac:dyDescent="0.35"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</row>
    <row r="786" spans="2:31" x14ac:dyDescent="0.35"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</row>
    <row r="787" spans="2:31" x14ac:dyDescent="0.35"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</row>
    <row r="788" spans="2:31" x14ac:dyDescent="0.35"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</row>
    <row r="789" spans="2:31" x14ac:dyDescent="0.35"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</row>
    <row r="790" spans="2:31" x14ac:dyDescent="0.35"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</row>
    <row r="791" spans="2:31" x14ac:dyDescent="0.35"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</row>
    <row r="792" spans="2:31" x14ac:dyDescent="0.35"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</row>
    <row r="793" spans="2:31" x14ac:dyDescent="0.35"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</row>
    <row r="794" spans="2:31" x14ac:dyDescent="0.35"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</row>
    <row r="795" spans="2:31" x14ac:dyDescent="0.35"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</row>
    <row r="796" spans="2:31" x14ac:dyDescent="0.35"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89"/>
    </row>
    <row r="797" spans="2:31" x14ac:dyDescent="0.35"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89"/>
    </row>
    <row r="798" spans="2:31" x14ac:dyDescent="0.35"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89"/>
    </row>
    <row r="799" spans="2:31" x14ac:dyDescent="0.35"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89"/>
    </row>
    <row r="800" spans="2:31" x14ac:dyDescent="0.35"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89"/>
    </row>
    <row r="801" spans="2:31" x14ac:dyDescent="0.35"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89"/>
    </row>
    <row r="802" spans="2:31" x14ac:dyDescent="0.35"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89"/>
    </row>
    <row r="803" spans="2:31" x14ac:dyDescent="0.35"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89"/>
    </row>
    <row r="804" spans="2:31" x14ac:dyDescent="0.35"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89"/>
    </row>
    <row r="805" spans="2:31" x14ac:dyDescent="0.35"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89"/>
    </row>
    <row r="806" spans="2:31" x14ac:dyDescent="0.35"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89"/>
    </row>
    <row r="807" spans="2:31" x14ac:dyDescent="0.35"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89"/>
    </row>
    <row r="808" spans="2:31" x14ac:dyDescent="0.35"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89"/>
    </row>
    <row r="809" spans="2:31" x14ac:dyDescent="0.35"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89"/>
    </row>
    <row r="810" spans="2:31" x14ac:dyDescent="0.35"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89"/>
    </row>
    <row r="811" spans="2:31" x14ac:dyDescent="0.35"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89"/>
    </row>
    <row r="812" spans="2:31" x14ac:dyDescent="0.35"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89"/>
    </row>
    <row r="813" spans="2:31" x14ac:dyDescent="0.35"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89"/>
    </row>
    <row r="814" spans="2:31" x14ac:dyDescent="0.35"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89"/>
    </row>
    <row r="815" spans="2:31" x14ac:dyDescent="0.35"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89"/>
    </row>
    <row r="816" spans="2:31" x14ac:dyDescent="0.35"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89"/>
    </row>
    <row r="817" spans="2:31" x14ac:dyDescent="0.35"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89"/>
    </row>
    <row r="818" spans="2:31" x14ac:dyDescent="0.35"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89"/>
    </row>
    <row r="819" spans="2:31" x14ac:dyDescent="0.35"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89"/>
    </row>
    <row r="820" spans="2:31" x14ac:dyDescent="0.35"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89"/>
    </row>
    <row r="821" spans="2:31" x14ac:dyDescent="0.35"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89"/>
    </row>
    <row r="822" spans="2:31" x14ac:dyDescent="0.35"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89"/>
    </row>
    <row r="823" spans="2:31" x14ac:dyDescent="0.35"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89"/>
    </row>
    <row r="824" spans="2:31" x14ac:dyDescent="0.35"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89"/>
    </row>
    <row r="825" spans="2:31" x14ac:dyDescent="0.35"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</row>
    <row r="826" spans="2:31" x14ac:dyDescent="0.35"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89"/>
    </row>
    <row r="827" spans="2:31" x14ac:dyDescent="0.35"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89"/>
    </row>
    <row r="828" spans="2:31" x14ac:dyDescent="0.35"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89"/>
    </row>
    <row r="829" spans="2:31" x14ac:dyDescent="0.35"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89"/>
    </row>
    <row r="830" spans="2:31" x14ac:dyDescent="0.35"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89"/>
    </row>
    <row r="831" spans="2:31" x14ac:dyDescent="0.35"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89"/>
    </row>
    <row r="832" spans="2:31" x14ac:dyDescent="0.35"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89"/>
    </row>
    <row r="833" spans="2:31" x14ac:dyDescent="0.35"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89"/>
    </row>
    <row r="834" spans="2:31" x14ac:dyDescent="0.35"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89"/>
    </row>
    <row r="835" spans="2:31" x14ac:dyDescent="0.35"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89"/>
    </row>
    <row r="836" spans="2:31" x14ac:dyDescent="0.35"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89"/>
    </row>
    <row r="837" spans="2:31" x14ac:dyDescent="0.35"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89"/>
    </row>
    <row r="838" spans="2:31" x14ac:dyDescent="0.35"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89"/>
    </row>
    <row r="839" spans="2:31" x14ac:dyDescent="0.35"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89"/>
    </row>
    <row r="840" spans="2:31" x14ac:dyDescent="0.35"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89"/>
    </row>
    <row r="841" spans="2:31" x14ac:dyDescent="0.35"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89"/>
    </row>
    <row r="842" spans="2:31" x14ac:dyDescent="0.35"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89"/>
    </row>
    <row r="843" spans="2:31" x14ac:dyDescent="0.35"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89"/>
    </row>
    <row r="844" spans="2:31" x14ac:dyDescent="0.35"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89"/>
    </row>
    <row r="845" spans="2:31" x14ac:dyDescent="0.35"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89"/>
    </row>
    <row r="846" spans="2:31" x14ac:dyDescent="0.35"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89"/>
    </row>
    <row r="847" spans="2:31" x14ac:dyDescent="0.35"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89"/>
    </row>
    <row r="848" spans="2:31" x14ac:dyDescent="0.35"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89"/>
    </row>
    <row r="849" spans="2:31" x14ac:dyDescent="0.35"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89"/>
    </row>
    <row r="850" spans="2:31" x14ac:dyDescent="0.35"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89"/>
    </row>
    <row r="851" spans="2:31" x14ac:dyDescent="0.35"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89"/>
    </row>
    <row r="852" spans="2:31" x14ac:dyDescent="0.35"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89"/>
    </row>
    <row r="853" spans="2:31" x14ac:dyDescent="0.35"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89"/>
    </row>
    <row r="854" spans="2:31" x14ac:dyDescent="0.35"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</row>
    <row r="855" spans="2:31" x14ac:dyDescent="0.35"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89"/>
    </row>
    <row r="856" spans="2:31" x14ac:dyDescent="0.35"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89"/>
    </row>
    <row r="857" spans="2:31" x14ac:dyDescent="0.35"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89"/>
    </row>
    <row r="858" spans="2:31" x14ac:dyDescent="0.35"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89"/>
    </row>
    <row r="859" spans="2:31" x14ac:dyDescent="0.35"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89"/>
    </row>
    <row r="860" spans="2:31" x14ac:dyDescent="0.35"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89"/>
    </row>
    <row r="861" spans="2:31" x14ac:dyDescent="0.35"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89"/>
    </row>
    <row r="862" spans="2:31" x14ac:dyDescent="0.35"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</row>
    <row r="863" spans="2:31" x14ac:dyDescent="0.35"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</row>
    <row r="864" spans="2:31" x14ac:dyDescent="0.35"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</row>
    <row r="865" spans="2:31" x14ac:dyDescent="0.35"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</row>
    <row r="866" spans="2:31" x14ac:dyDescent="0.35"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</row>
    <row r="867" spans="2:31" x14ac:dyDescent="0.35"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</row>
    <row r="868" spans="2:31" x14ac:dyDescent="0.35"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</row>
    <row r="869" spans="2:31" x14ac:dyDescent="0.35"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</row>
    <row r="870" spans="2:31" x14ac:dyDescent="0.35"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</row>
    <row r="871" spans="2:31" x14ac:dyDescent="0.35"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</row>
    <row r="872" spans="2:31" x14ac:dyDescent="0.35"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</row>
    <row r="873" spans="2:31" x14ac:dyDescent="0.35"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</row>
    <row r="874" spans="2:31" x14ac:dyDescent="0.35"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</row>
    <row r="875" spans="2:31" x14ac:dyDescent="0.35"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</row>
    <row r="876" spans="2:31" x14ac:dyDescent="0.35"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</row>
    <row r="877" spans="2:31" x14ac:dyDescent="0.35"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</row>
    <row r="878" spans="2:31" x14ac:dyDescent="0.35"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</row>
    <row r="879" spans="2:31" x14ac:dyDescent="0.35"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89"/>
    </row>
    <row r="880" spans="2:31" x14ac:dyDescent="0.35"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89"/>
    </row>
    <row r="881" spans="2:31" x14ac:dyDescent="0.35"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89"/>
    </row>
    <row r="882" spans="2:31" x14ac:dyDescent="0.35"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89"/>
    </row>
    <row r="883" spans="2:31" x14ac:dyDescent="0.35"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89"/>
    </row>
    <row r="884" spans="2:31" x14ac:dyDescent="0.35"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89"/>
    </row>
    <row r="885" spans="2:31" x14ac:dyDescent="0.35"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89"/>
    </row>
    <row r="886" spans="2:31" x14ac:dyDescent="0.35"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89"/>
    </row>
    <row r="887" spans="2:31" x14ac:dyDescent="0.35"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89"/>
    </row>
    <row r="888" spans="2:31" x14ac:dyDescent="0.35"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89"/>
    </row>
    <row r="889" spans="2:31" x14ac:dyDescent="0.35"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89"/>
    </row>
    <row r="890" spans="2:31" x14ac:dyDescent="0.35"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89"/>
    </row>
    <row r="891" spans="2:31" x14ac:dyDescent="0.35"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89"/>
    </row>
    <row r="892" spans="2:31" x14ac:dyDescent="0.35"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89"/>
    </row>
    <row r="893" spans="2:31" x14ac:dyDescent="0.35"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89"/>
    </row>
    <row r="894" spans="2:31" x14ac:dyDescent="0.35"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89"/>
    </row>
    <row r="895" spans="2:31" x14ac:dyDescent="0.35"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89"/>
    </row>
    <row r="896" spans="2:31" x14ac:dyDescent="0.35"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89"/>
    </row>
    <row r="897" spans="2:31" x14ac:dyDescent="0.35"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89"/>
    </row>
    <row r="898" spans="2:31" x14ac:dyDescent="0.35"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89"/>
    </row>
    <row r="899" spans="2:31" x14ac:dyDescent="0.35"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89"/>
    </row>
    <row r="900" spans="2:31" x14ac:dyDescent="0.35"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89"/>
    </row>
    <row r="901" spans="2:31" x14ac:dyDescent="0.35"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89"/>
    </row>
    <row r="902" spans="2:31" x14ac:dyDescent="0.35"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89"/>
      <c r="AC902" s="89"/>
      <c r="AD902" s="89"/>
      <c r="AE902" s="89"/>
    </row>
    <row r="903" spans="2:31" x14ac:dyDescent="0.35"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89"/>
      <c r="AC903" s="89"/>
      <c r="AD903" s="89"/>
      <c r="AE903" s="89"/>
    </row>
    <row r="904" spans="2:31" x14ac:dyDescent="0.35"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89"/>
      <c r="AC904" s="89"/>
      <c r="AD904" s="89"/>
      <c r="AE904" s="89"/>
    </row>
    <row r="905" spans="2:31" x14ac:dyDescent="0.35"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89"/>
      <c r="AC905" s="89"/>
      <c r="AD905" s="89"/>
      <c r="AE905" s="89"/>
    </row>
    <row r="906" spans="2:31" x14ac:dyDescent="0.35"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89"/>
      <c r="AC906" s="89"/>
      <c r="AD906" s="89"/>
      <c r="AE906" s="89"/>
    </row>
    <row r="907" spans="2:31" x14ac:dyDescent="0.35"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89"/>
      <c r="AC907" s="89"/>
      <c r="AD907" s="89"/>
      <c r="AE907" s="89"/>
    </row>
    <row r="908" spans="2:31" x14ac:dyDescent="0.35"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89"/>
      <c r="AC908" s="89"/>
      <c r="AD908" s="89"/>
      <c r="AE908" s="89"/>
    </row>
    <row r="909" spans="2:31" x14ac:dyDescent="0.35"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89"/>
      <c r="AC909" s="89"/>
      <c r="AD909" s="89"/>
      <c r="AE909" s="89"/>
    </row>
    <row r="910" spans="2:31" x14ac:dyDescent="0.35"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89"/>
    </row>
    <row r="911" spans="2:31" x14ac:dyDescent="0.35"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89"/>
      <c r="AC911" s="89"/>
      <c r="AD911" s="89"/>
      <c r="AE911" s="89"/>
    </row>
    <row r="912" spans="2:31" x14ac:dyDescent="0.35"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89"/>
      <c r="AC912" s="89"/>
      <c r="AD912" s="89"/>
      <c r="AE912" s="89"/>
    </row>
    <row r="913" spans="2:31" x14ac:dyDescent="0.35"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89"/>
      <c r="AC913" s="89"/>
      <c r="AD913" s="89"/>
      <c r="AE913" s="89"/>
    </row>
    <row r="914" spans="2:31" x14ac:dyDescent="0.35"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89"/>
      <c r="AC914" s="89"/>
      <c r="AD914" s="89"/>
      <c r="AE914" s="89"/>
    </row>
    <row r="915" spans="2:31" x14ac:dyDescent="0.35"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89"/>
      <c r="AC915" s="89"/>
      <c r="AD915" s="89"/>
      <c r="AE915" s="89"/>
    </row>
    <row r="916" spans="2:31" x14ac:dyDescent="0.35"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89"/>
      <c r="AC916" s="89"/>
      <c r="AD916" s="89"/>
      <c r="AE916" s="89"/>
    </row>
    <row r="917" spans="2:31" x14ac:dyDescent="0.35"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89"/>
      <c r="AC917" s="89"/>
      <c r="AD917" s="89"/>
      <c r="AE917" s="89"/>
    </row>
    <row r="918" spans="2:31" x14ac:dyDescent="0.35"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89"/>
      <c r="AC918" s="89"/>
      <c r="AD918" s="89"/>
      <c r="AE918" s="89"/>
    </row>
    <row r="919" spans="2:31" x14ac:dyDescent="0.35"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89"/>
      <c r="AC919" s="89"/>
      <c r="AD919" s="89"/>
      <c r="AE919" s="89"/>
    </row>
    <row r="920" spans="2:31" x14ac:dyDescent="0.35"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89"/>
      <c r="AC920" s="89"/>
      <c r="AD920" s="89"/>
      <c r="AE920" s="89"/>
    </row>
    <row r="921" spans="2:31" x14ac:dyDescent="0.35"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89"/>
      <c r="AC921" s="89"/>
      <c r="AD921" s="89"/>
      <c r="AE921" s="89"/>
    </row>
    <row r="922" spans="2:31" x14ac:dyDescent="0.35"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89"/>
      <c r="AC922" s="89"/>
      <c r="AD922" s="89"/>
      <c r="AE922" s="89"/>
    </row>
    <row r="923" spans="2:31" x14ac:dyDescent="0.35"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89"/>
      <c r="AC923" s="89"/>
      <c r="AD923" s="89"/>
      <c r="AE923" s="89"/>
    </row>
    <row r="924" spans="2:31" x14ac:dyDescent="0.35"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89"/>
      <c r="AC924" s="89"/>
      <c r="AD924" s="89"/>
      <c r="AE924" s="89"/>
    </row>
    <row r="925" spans="2:31" x14ac:dyDescent="0.35"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89"/>
      <c r="AC925" s="89"/>
      <c r="AD925" s="89"/>
      <c r="AE925" s="89"/>
    </row>
    <row r="926" spans="2:31" x14ac:dyDescent="0.35"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89"/>
      <c r="AC926" s="89"/>
      <c r="AD926" s="89"/>
      <c r="AE926" s="89"/>
    </row>
    <row r="927" spans="2:31" x14ac:dyDescent="0.35"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89"/>
      <c r="AC927" s="89"/>
      <c r="AD927" s="89"/>
      <c r="AE927" s="89"/>
    </row>
    <row r="928" spans="2:31" x14ac:dyDescent="0.35"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89"/>
      <c r="AC928" s="89"/>
      <c r="AD928" s="89"/>
      <c r="AE928" s="89"/>
    </row>
    <row r="929" spans="2:31" x14ac:dyDescent="0.35"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89"/>
      <c r="AC929" s="89"/>
      <c r="AD929" s="89"/>
      <c r="AE929" s="89"/>
    </row>
    <row r="930" spans="2:31" x14ac:dyDescent="0.35"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89"/>
      <c r="AC930" s="89"/>
      <c r="AD930" s="89"/>
      <c r="AE930" s="89"/>
    </row>
    <row r="931" spans="2:31" x14ac:dyDescent="0.35"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89"/>
      <c r="AC931" s="89"/>
      <c r="AD931" s="89"/>
      <c r="AE931" s="89"/>
    </row>
    <row r="932" spans="2:31" x14ac:dyDescent="0.35"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89"/>
      <c r="AC932" s="89"/>
      <c r="AD932" s="89"/>
      <c r="AE932" s="89"/>
    </row>
    <row r="933" spans="2:31" x14ac:dyDescent="0.35"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89"/>
      <c r="AC933" s="89"/>
      <c r="AD933" s="89"/>
      <c r="AE933" s="89"/>
    </row>
    <row r="934" spans="2:31" x14ac:dyDescent="0.35"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89"/>
      <c r="AC934" s="89"/>
      <c r="AD934" s="89"/>
      <c r="AE934" s="89"/>
    </row>
    <row r="935" spans="2:31" x14ac:dyDescent="0.35"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89"/>
      <c r="AC935" s="89"/>
      <c r="AD935" s="89"/>
      <c r="AE935" s="89"/>
    </row>
    <row r="936" spans="2:31" x14ac:dyDescent="0.35"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89"/>
      <c r="AC936" s="89"/>
      <c r="AD936" s="89"/>
      <c r="AE936" s="89"/>
    </row>
    <row r="937" spans="2:31" x14ac:dyDescent="0.35"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89"/>
      <c r="AC937" s="89"/>
      <c r="AD937" s="89"/>
      <c r="AE937" s="89"/>
    </row>
    <row r="938" spans="2:31" x14ac:dyDescent="0.35"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89"/>
      <c r="AC938" s="89"/>
      <c r="AD938" s="89"/>
      <c r="AE938" s="89"/>
    </row>
    <row r="939" spans="2:31" x14ac:dyDescent="0.35"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89"/>
      <c r="AC939" s="89"/>
      <c r="AD939" s="89"/>
      <c r="AE939" s="89"/>
    </row>
    <row r="940" spans="2:31" x14ac:dyDescent="0.35"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89"/>
    </row>
    <row r="941" spans="2:31" x14ac:dyDescent="0.35"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89"/>
      <c r="AC941" s="89"/>
      <c r="AD941" s="89"/>
      <c r="AE941" s="89"/>
    </row>
    <row r="942" spans="2:31" x14ac:dyDescent="0.35"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89"/>
      <c r="AC942" s="89"/>
      <c r="AD942" s="89"/>
      <c r="AE942" s="89"/>
    </row>
    <row r="943" spans="2:31" x14ac:dyDescent="0.35"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89"/>
      <c r="AC943" s="89"/>
      <c r="AD943" s="89"/>
      <c r="AE943" s="89"/>
    </row>
    <row r="944" spans="2:31" x14ac:dyDescent="0.35"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89"/>
      <c r="AC944" s="89"/>
      <c r="AD944" s="89"/>
      <c r="AE944" s="89"/>
    </row>
    <row r="945" spans="2:31" x14ac:dyDescent="0.35"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89"/>
      <c r="AC945" s="89"/>
      <c r="AD945" s="89"/>
      <c r="AE945" s="89"/>
    </row>
    <row r="946" spans="2:31" x14ac:dyDescent="0.35"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89"/>
      <c r="AC946" s="89"/>
      <c r="AD946" s="89"/>
      <c r="AE946" s="89"/>
    </row>
    <row r="947" spans="2:31" x14ac:dyDescent="0.35"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89"/>
      <c r="AC947" s="89"/>
      <c r="AD947" s="89"/>
      <c r="AE947" s="89"/>
    </row>
    <row r="948" spans="2:31" x14ac:dyDescent="0.35"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89"/>
      <c r="AC948" s="89"/>
      <c r="AD948" s="89"/>
      <c r="AE948" s="89"/>
    </row>
    <row r="949" spans="2:31" x14ac:dyDescent="0.35"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89"/>
      <c r="AC949" s="89"/>
      <c r="AD949" s="89"/>
      <c r="AE949" s="89"/>
    </row>
    <row r="950" spans="2:31" x14ac:dyDescent="0.35"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  <c r="AA950" s="89"/>
      <c r="AB950" s="89"/>
      <c r="AC950" s="89"/>
      <c r="AD950" s="89"/>
      <c r="AE950" s="89"/>
    </row>
    <row r="951" spans="2:31" x14ac:dyDescent="0.35"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  <c r="AA951" s="89"/>
      <c r="AB951" s="89"/>
      <c r="AC951" s="89"/>
      <c r="AD951" s="89"/>
      <c r="AE951" s="89"/>
    </row>
    <row r="952" spans="2:31" x14ac:dyDescent="0.35"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  <c r="AA952" s="89"/>
      <c r="AB952" s="89"/>
      <c r="AC952" s="89"/>
      <c r="AD952" s="89"/>
      <c r="AE952" s="89"/>
    </row>
    <row r="953" spans="2:31" x14ac:dyDescent="0.35"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  <c r="AA953" s="89"/>
      <c r="AB953" s="89"/>
      <c r="AC953" s="89"/>
      <c r="AD953" s="89"/>
      <c r="AE953" s="89"/>
    </row>
  </sheetData>
  <sheetProtection sheet="1" objects="1" scenarios="1" selectLockedCells="1"/>
  <mergeCells count="33">
    <mergeCell ref="B2:Y2"/>
    <mergeCell ref="S5:Y5"/>
    <mergeCell ref="P6:X6"/>
    <mergeCell ref="D3:G3"/>
    <mergeCell ref="L6:N6"/>
    <mergeCell ref="B6:K6"/>
    <mergeCell ref="C7:K7"/>
    <mergeCell ref="C8:K8"/>
    <mergeCell ref="L7:N7"/>
    <mergeCell ref="L8:N8"/>
    <mergeCell ref="D5:N5"/>
    <mergeCell ref="H25:O26"/>
    <mergeCell ref="H27:O28"/>
    <mergeCell ref="P5:R5"/>
    <mergeCell ref="Q7:X7"/>
    <mergeCell ref="Q8:X8"/>
    <mergeCell ref="Q9:X9"/>
    <mergeCell ref="P12:R12"/>
    <mergeCell ref="P13:R13"/>
    <mergeCell ref="T12:V12"/>
    <mergeCell ref="T13:V13"/>
    <mergeCell ref="C9:K9"/>
    <mergeCell ref="L9:N9"/>
    <mergeCell ref="D13:F13"/>
    <mergeCell ref="L13:N13"/>
    <mergeCell ref="H13:J13"/>
    <mergeCell ref="H12:J12"/>
    <mergeCell ref="D11:F11"/>
    <mergeCell ref="D12:F12"/>
    <mergeCell ref="Z13:AD13"/>
    <mergeCell ref="AF13:AJ13"/>
    <mergeCell ref="L12:N12"/>
    <mergeCell ref="L11:N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'score points list'!$A$1:$A$22</xm:f>
          </x14:formula1>
          <xm:sqref>D14:D22 F14:F22 L14:L22 N14:N22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"/>
  <sheetViews>
    <sheetView topLeftCell="A3" workbookViewId="0">
      <selection activeCell="F19" sqref="F19"/>
    </sheetView>
  </sheetViews>
  <sheetFormatPr defaultRowHeight="14.5" x14ac:dyDescent="0.35"/>
  <sheetData>
    <row r="1" spans="1:1" x14ac:dyDescent="0.35">
      <c r="A1">
        <v>21</v>
      </c>
    </row>
    <row r="2" spans="1:1" x14ac:dyDescent="0.35">
      <c r="A2">
        <v>20</v>
      </c>
    </row>
    <row r="3" spans="1:1" x14ac:dyDescent="0.35">
      <c r="A3">
        <v>19</v>
      </c>
    </row>
    <row r="4" spans="1:1" x14ac:dyDescent="0.35">
      <c r="A4">
        <v>18</v>
      </c>
    </row>
    <row r="5" spans="1:1" x14ac:dyDescent="0.35">
      <c r="A5">
        <v>17</v>
      </c>
    </row>
    <row r="6" spans="1:1" x14ac:dyDescent="0.35">
      <c r="A6">
        <v>16</v>
      </c>
    </row>
    <row r="7" spans="1:1" x14ac:dyDescent="0.35">
      <c r="A7">
        <v>15</v>
      </c>
    </row>
    <row r="8" spans="1:1" x14ac:dyDescent="0.35">
      <c r="A8">
        <v>14</v>
      </c>
    </row>
    <row r="9" spans="1:1" x14ac:dyDescent="0.35">
      <c r="A9">
        <v>13</v>
      </c>
    </row>
    <row r="10" spans="1:1" x14ac:dyDescent="0.35">
      <c r="A10">
        <v>12</v>
      </c>
    </row>
    <row r="11" spans="1:1" x14ac:dyDescent="0.35">
      <c r="A11">
        <v>11</v>
      </c>
    </row>
    <row r="12" spans="1:1" x14ac:dyDescent="0.35">
      <c r="A12">
        <v>10</v>
      </c>
    </row>
    <row r="13" spans="1:1" x14ac:dyDescent="0.35">
      <c r="A13">
        <v>9</v>
      </c>
    </row>
    <row r="14" spans="1:1" x14ac:dyDescent="0.35">
      <c r="A14">
        <v>8</v>
      </c>
    </row>
    <row r="15" spans="1:1" x14ac:dyDescent="0.35">
      <c r="A15">
        <v>7</v>
      </c>
    </row>
    <row r="16" spans="1:1" x14ac:dyDescent="0.35">
      <c r="A16">
        <v>6</v>
      </c>
    </row>
    <row r="17" spans="1:1" x14ac:dyDescent="0.35">
      <c r="A17">
        <v>5</v>
      </c>
    </row>
    <row r="18" spans="1:1" x14ac:dyDescent="0.35">
      <c r="A18">
        <v>4</v>
      </c>
    </row>
    <row r="19" spans="1:1" x14ac:dyDescent="0.35">
      <c r="A19">
        <v>3</v>
      </c>
    </row>
    <row r="20" spans="1:1" x14ac:dyDescent="0.35">
      <c r="A20">
        <v>2</v>
      </c>
    </row>
    <row r="21" spans="1:1" x14ac:dyDescent="0.35">
      <c r="A21">
        <v>1</v>
      </c>
    </row>
    <row r="22" spans="1:1" x14ac:dyDescent="0.35">
      <c r="A2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52"/>
  <sheetViews>
    <sheetView topLeftCell="B1" workbookViewId="0">
      <selection activeCell="O1" sqref="O1"/>
    </sheetView>
  </sheetViews>
  <sheetFormatPr defaultColWidth="17.26953125" defaultRowHeight="14.5" x14ac:dyDescent="0.35"/>
  <cols>
    <col min="2" max="2" width="3.6328125" customWidth="1"/>
    <col min="3" max="3" width="12.7265625" customWidth="1"/>
    <col min="4" max="6" width="12.6328125" customWidth="1"/>
    <col min="7" max="7" width="3.6328125" customWidth="1"/>
    <col min="8" max="10" width="12.6328125" customWidth="1"/>
    <col min="11" max="11" width="3.6328125" customWidth="1"/>
    <col min="12" max="12" width="12.1796875" customWidth="1"/>
    <col min="13" max="13" width="3.6328125" customWidth="1"/>
    <col min="14" max="15" width="12.7265625" customWidth="1"/>
    <col min="16" max="16" width="5" customWidth="1"/>
    <col min="17" max="17" width="4.54296875" customWidth="1"/>
    <col min="18" max="18" width="3.54296875" customWidth="1"/>
    <col min="19" max="19" width="3.26953125" customWidth="1"/>
    <col min="20" max="20" width="3.7265625" customWidth="1"/>
    <col min="21" max="24" width="8" customWidth="1"/>
  </cols>
  <sheetData>
    <row r="1" spans="1:24" ht="15" customHeight="1" thickBot="1" x14ac:dyDescent="0.4"/>
    <row r="2" spans="1:24" ht="16.5" customHeight="1" x14ac:dyDescent="0.35">
      <c r="B2" s="232" t="s">
        <v>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4"/>
      <c r="P2" s="2"/>
      <c r="Q2" s="2"/>
      <c r="R2" s="2"/>
      <c r="S2" s="2"/>
      <c r="T2" s="2"/>
    </row>
    <row r="3" spans="1:24" ht="16.5" customHeight="1" thickBot="1" x14ac:dyDescent="0.4">
      <c r="B3" s="3"/>
      <c r="C3" s="4"/>
      <c r="D3" s="5"/>
      <c r="E3" s="5"/>
      <c r="F3" s="5"/>
      <c r="G3" s="5"/>
      <c r="H3" s="5"/>
      <c r="I3" s="5"/>
      <c r="J3" s="6"/>
      <c r="K3" s="5"/>
      <c r="L3" s="5"/>
      <c r="M3" s="5"/>
      <c r="N3" s="5"/>
      <c r="O3" s="7"/>
      <c r="P3" s="2"/>
      <c r="Q3" s="2"/>
      <c r="R3" s="2"/>
      <c r="S3" s="2"/>
      <c r="T3" s="2"/>
    </row>
    <row r="4" spans="1:24" ht="16.5" customHeight="1" thickBot="1" x14ac:dyDescent="0.4">
      <c r="B4" s="235" t="s">
        <v>1</v>
      </c>
      <c r="C4" s="236"/>
      <c r="D4" s="236"/>
      <c r="E4" s="236"/>
      <c r="F4" s="237"/>
      <c r="G4" s="8"/>
      <c r="H4" s="9"/>
      <c r="I4" s="9"/>
      <c r="J4" s="9"/>
      <c r="K4" s="235" t="s">
        <v>2</v>
      </c>
      <c r="L4" s="236"/>
      <c r="M4" s="236"/>
      <c r="N4" s="236"/>
      <c r="O4" s="237"/>
      <c r="P4" s="2"/>
      <c r="Q4" s="2"/>
      <c r="R4" s="2"/>
      <c r="S4" s="2"/>
      <c r="T4" s="2"/>
    </row>
    <row r="5" spans="1:24" ht="43.5" customHeight="1" thickBot="1" x14ac:dyDescent="0.4">
      <c r="B5" s="235" t="s">
        <v>3</v>
      </c>
      <c r="C5" s="236"/>
      <c r="D5" s="236"/>
      <c r="E5" s="237"/>
      <c r="F5" s="10" t="s">
        <v>4</v>
      </c>
      <c r="G5" s="6"/>
      <c r="H5" s="6"/>
      <c r="I5" s="6"/>
      <c r="J5" s="11"/>
      <c r="K5" s="235" t="s">
        <v>5</v>
      </c>
      <c r="L5" s="236"/>
      <c r="M5" s="236"/>
      <c r="N5" s="237"/>
      <c r="O5" s="10" t="s">
        <v>4</v>
      </c>
      <c r="P5" s="12"/>
      <c r="R5" s="12"/>
      <c r="S5" s="12"/>
      <c r="T5" s="12"/>
      <c r="U5" s="12"/>
      <c r="V5" s="12"/>
      <c r="W5" s="12"/>
      <c r="X5" s="12"/>
    </row>
    <row r="6" spans="1:24" ht="15.75" customHeight="1" x14ac:dyDescent="0.35">
      <c r="B6" s="13">
        <v>1</v>
      </c>
      <c r="C6" s="14" t="s">
        <v>67</v>
      </c>
      <c r="D6" s="15"/>
      <c r="E6" s="16"/>
      <c r="F6" s="17">
        <v>7</v>
      </c>
      <c r="G6" s="6"/>
      <c r="I6" s="6"/>
      <c r="J6" s="18"/>
      <c r="K6" s="19">
        <v>1</v>
      </c>
      <c r="L6" s="20" t="s">
        <v>70</v>
      </c>
      <c r="M6" s="21"/>
      <c r="N6" s="22"/>
      <c r="O6" s="17">
        <v>12</v>
      </c>
      <c r="P6" s="2"/>
      <c r="Q6" s="23"/>
      <c r="R6" s="2"/>
      <c r="S6" s="2"/>
      <c r="T6" s="2"/>
    </row>
    <row r="7" spans="1:24" ht="15.75" customHeight="1" x14ac:dyDescent="0.35">
      <c r="B7" s="24">
        <v>2</v>
      </c>
      <c r="C7" s="25" t="s">
        <v>68</v>
      </c>
      <c r="D7" s="26"/>
      <c r="E7" s="27"/>
      <c r="F7" s="28">
        <v>6</v>
      </c>
      <c r="G7" s="6"/>
      <c r="I7" s="6"/>
      <c r="J7" s="18"/>
      <c r="K7" s="29">
        <v>2</v>
      </c>
      <c r="L7" s="30" t="s">
        <v>71</v>
      </c>
      <c r="M7" s="26"/>
      <c r="N7" s="31"/>
      <c r="O7" s="28">
        <v>9</v>
      </c>
      <c r="P7" s="2"/>
      <c r="Q7" s="23"/>
      <c r="R7" s="2"/>
      <c r="S7" s="2"/>
      <c r="T7" s="2"/>
    </row>
    <row r="8" spans="1:24" ht="15.75" customHeight="1" thickBot="1" x14ac:dyDescent="0.4">
      <c r="B8" s="32">
        <v>3</v>
      </c>
      <c r="C8" s="33" t="s">
        <v>69</v>
      </c>
      <c r="D8" s="34"/>
      <c r="E8" s="35"/>
      <c r="F8" s="36">
        <v>10</v>
      </c>
      <c r="G8" s="6"/>
      <c r="I8" s="6"/>
      <c r="J8" s="18"/>
      <c r="K8" s="37">
        <v>3</v>
      </c>
      <c r="L8" s="38" t="s">
        <v>72</v>
      </c>
      <c r="M8" s="34"/>
      <c r="N8" s="39"/>
      <c r="O8" s="36">
        <v>6</v>
      </c>
      <c r="P8" s="2"/>
      <c r="Q8" s="2"/>
      <c r="R8" s="2"/>
      <c r="S8" s="2"/>
      <c r="T8" s="2"/>
    </row>
    <row r="9" spans="1:24" ht="15.75" customHeight="1" x14ac:dyDescent="0.35">
      <c r="A9" s="40"/>
      <c r="B9" s="3"/>
      <c r="C9" s="5"/>
      <c r="D9" s="5"/>
      <c r="E9" s="5"/>
      <c r="J9" s="6"/>
      <c r="N9" s="6"/>
      <c r="O9" s="41"/>
      <c r="P9" s="2"/>
      <c r="Q9" s="2"/>
      <c r="R9" s="2"/>
      <c r="S9" s="2"/>
      <c r="T9" s="2"/>
    </row>
    <row r="10" spans="1:24" ht="15.75" customHeight="1" x14ac:dyDescent="0.35">
      <c r="B10" s="3"/>
      <c r="C10" s="5"/>
      <c r="D10" s="5"/>
      <c r="E10" s="5"/>
      <c r="F10" s="5"/>
      <c r="G10" s="5"/>
      <c r="H10" s="5"/>
      <c r="I10" s="5"/>
      <c r="J10" s="6"/>
      <c r="N10" s="42"/>
      <c r="O10" s="43"/>
      <c r="P10" s="2"/>
      <c r="Q10" s="2"/>
      <c r="R10" s="2"/>
      <c r="S10" s="2"/>
      <c r="T10" s="2"/>
    </row>
    <row r="11" spans="1:24" ht="15.75" customHeight="1" x14ac:dyDescent="0.35">
      <c r="B11" s="3"/>
      <c r="C11" s="5"/>
      <c r="D11" s="5"/>
      <c r="E11" s="44" t="s">
        <v>6</v>
      </c>
      <c r="F11" s="44" t="s">
        <v>7</v>
      </c>
      <c r="G11" s="18"/>
      <c r="H11" s="5"/>
      <c r="I11" s="44" t="s">
        <v>6</v>
      </c>
      <c r="J11" s="44" t="s">
        <v>8</v>
      </c>
      <c r="L11" s="18" t="s">
        <v>9</v>
      </c>
      <c r="M11" s="18"/>
      <c r="N11" s="45" t="s">
        <v>10</v>
      </c>
      <c r="O11" s="46" t="s">
        <v>10</v>
      </c>
      <c r="P11" s="2"/>
      <c r="Q11" s="2"/>
      <c r="R11" s="2"/>
      <c r="S11" s="2"/>
      <c r="T11" s="2"/>
    </row>
    <row r="12" spans="1:24" ht="15.75" customHeight="1" x14ac:dyDescent="0.35">
      <c r="B12" s="47"/>
      <c r="C12" s="48" t="s">
        <v>9</v>
      </c>
      <c r="D12" s="49" t="s">
        <v>7</v>
      </c>
      <c r="E12" s="44" t="s">
        <v>11</v>
      </c>
      <c r="F12" s="44" t="s">
        <v>12</v>
      </c>
      <c r="G12" s="18"/>
      <c r="H12" s="49" t="s">
        <v>8</v>
      </c>
      <c r="I12" s="44" t="s">
        <v>11</v>
      </c>
      <c r="J12" s="44" t="s">
        <v>12</v>
      </c>
      <c r="L12" s="18" t="s">
        <v>12</v>
      </c>
      <c r="M12" s="18"/>
      <c r="N12" s="50" t="s">
        <v>13</v>
      </c>
      <c r="O12" s="51" t="s">
        <v>14</v>
      </c>
      <c r="P12" s="2"/>
      <c r="Q12" s="2"/>
      <c r="R12" s="2"/>
      <c r="S12" s="2"/>
      <c r="T12" s="2"/>
    </row>
    <row r="13" spans="1:24" ht="15.5" x14ac:dyDescent="0.35">
      <c r="B13" s="47"/>
      <c r="C13" s="52" t="s">
        <v>15</v>
      </c>
      <c r="D13" s="53" t="s">
        <v>17</v>
      </c>
      <c r="E13" s="54">
        <v>-5</v>
      </c>
      <c r="F13" s="55" t="s">
        <v>79</v>
      </c>
      <c r="G13" s="56"/>
      <c r="H13" s="53" t="s">
        <v>23</v>
      </c>
      <c r="I13" s="54">
        <v>-5</v>
      </c>
      <c r="J13" s="57" t="s">
        <v>28</v>
      </c>
      <c r="L13" s="57" t="s">
        <v>80</v>
      </c>
      <c r="N13" s="58">
        <v>0</v>
      </c>
      <c r="O13" s="59">
        <v>5</v>
      </c>
      <c r="P13" s="2"/>
      <c r="Q13" s="2"/>
      <c r="R13" s="2"/>
      <c r="S13" s="2"/>
      <c r="T13" s="2"/>
    </row>
    <row r="14" spans="1:24" ht="15.5" x14ac:dyDescent="0.35">
      <c r="B14" s="47"/>
      <c r="C14" s="48" t="s">
        <v>18</v>
      </c>
      <c r="D14" s="53" t="s">
        <v>19</v>
      </c>
      <c r="E14" s="60">
        <v>-3</v>
      </c>
      <c r="F14" s="61" t="s">
        <v>20</v>
      </c>
      <c r="G14" s="49"/>
      <c r="H14" s="53" t="s">
        <v>32</v>
      </c>
      <c r="I14" s="60">
        <v>-3</v>
      </c>
      <c r="J14" s="57" t="s">
        <v>46</v>
      </c>
      <c r="L14" s="57" t="s">
        <v>47</v>
      </c>
      <c r="N14" s="48">
        <v>2</v>
      </c>
      <c r="O14" s="62">
        <v>3</v>
      </c>
      <c r="P14" s="2"/>
      <c r="Q14" s="2"/>
      <c r="R14" s="2"/>
      <c r="S14" s="2"/>
      <c r="T14" s="2"/>
    </row>
    <row r="15" spans="1:24" ht="15.5" x14ac:dyDescent="0.35">
      <c r="B15" s="47"/>
      <c r="C15" s="48" t="s">
        <v>21</v>
      </c>
      <c r="D15" s="53" t="s">
        <v>22</v>
      </c>
      <c r="E15" s="60">
        <v>4</v>
      </c>
      <c r="F15" s="61" t="s">
        <v>73</v>
      </c>
      <c r="G15" s="49"/>
      <c r="H15" s="53" t="s">
        <v>23</v>
      </c>
      <c r="I15" s="60">
        <v>4</v>
      </c>
      <c r="J15" s="57" t="s">
        <v>75</v>
      </c>
      <c r="L15" s="57" t="s">
        <v>76</v>
      </c>
      <c r="N15" s="48">
        <v>5</v>
      </c>
      <c r="O15" s="62">
        <v>0</v>
      </c>
      <c r="P15" s="2"/>
      <c r="Q15" s="2"/>
      <c r="R15" s="2"/>
      <c r="S15" s="2"/>
      <c r="T15" s="2"/>
    </row>
    <row r="16" spans="1:24" ht="15.5" x14ac:dyDescent="0.35">
      <c r="B16" s="47"/>
      <c r="C16" s="48" t="s">
        <v>24</v>
      </c>
      <c r="D16" s="53" t="s">
        <v>20</v>
      </c>
      <c r="E16" s="60">
        <v>-2</v>
      </c>
      <c r="F16" s="49" t="s">
        <v>25</v>
      </c>
      <c r="G16" s="49"/>
      <c r="H16" s="53" t="s">
        <v>19</v>
      </c>
      <c r="I16" s="60">
        <v>-2</v>
      </c>
      <c r="J16" s="57" t="s">
        <v>17</v>
      </c>
      <c r="L16" s="57" t="s">
        <v>26</v>
      </c>
      <c r="N16" s="48">
        <v>4</v>
      </c>
      <c r="O16" s="62">
        <v>1</v>
      </c>
      <c r="P16" s="2"/>
      <c r="Q16" s="2"/>
      <c r="R16" s="2"/>
      <c r="S16" s="2"/>
      <c r="T16" s="2"/>
    </row>
    <row r="17" spans="2:20" ht="15.5" x14ac:dyDescent="0.35">
      <c r="B17" s="47"/>
      <c r="C17" s="48" t="s">
        <v>27</v>
      </c>
      <c r="D17" s="53" t="s">
        <v>23</v>
      </c>
      <c r="E17" s="60">
        <v>-2</v>
      </c>
      <c r="F17" s="61" t="s">
        <v>20</v>
      </c>
      <c r="G17" s="49"/>
      <c r="H17" s="53" t="s">
        <v>16</v>
      </c>
      <c r="I17" s="60">
        <v>-2</v>
      </c>
      <c r="J17" s="57" t="s">
        <v>23</v>
      </c>
      <c r="L17" s="57" t="s">
        <v>77</v>
      </c>
      <c r="N17" s="48">
        <v>5</v>
      </c>
      <c r="O17" s="62">
        <v>0</v>
      </c>
      <c r="P17" s="2"/>
      <c r="Q17" s="2"/>
      <c r="R17" s="2"/>
      <c r="S17" s="2"/>
      <c r="T17" s="2"/>
    </row>
    <row r="18" spans="2:20" ht="15.5" x14ac:dyDescent="0.35">
      <c r="B18" s="47"/>
      <c r="C18" s="48" t="s">
        <v>30</v>
      </c>
      <c r="D18" s="53" t="s">
        <v>31</v>
      </c>
      <c r="E18" s="60">
        <v>0</v>
      </c>
      <c r="F18" s="61" t="s">
        <v>31</v>
      </c>
      <c r="G18" s="49"/>
      <c r="H18" s="53" t="s">
        <v>32</v>
      </c>
      <c r="I18" s="60">
        <v>0</v>
      </c>
      <c r="J18" s="57" t="s">
        <v>32</v>
      </c>
      <c r="L18" s="57" t="s">
        <v>33</v>
      </c>
      <c r="N18" s="48">
        <v>0</v>
      </c>
      <c r="O18" s="62">
        <v>5</v>
      </c>
      <c r="P18" s="2"/>
      <c r="Q18" s="2"/>
      <c r="R18" s="2"/>
      <c r="S18" s="2"/>
      <c r="T18" s="2"/>
    </row>
    <row r="19" spans="2:20" ht="15.5" x14ac:dyDescent="0.35">
      <c r="B19" s="47"/>
      <c r="C19" s="48" t="s">
        <v>34</v>
      </c>
      <c r="D19" s="53" t="s">
        <v>17</v>
      </c>
      <c r="E19" s="60">
        <v>1</v>
      </c>
      <c r="F19" s="61" t="s">
        <v>74</v>
      </c>
      <c r="G19" s="49"/>
      <c r="H19" s="61" t="s">
        <v>35</v>
      </c>
      <c r="I19" s="60">
        <v>1</v>
      </c>
      <c r="J19" s="57" t="s">
        <v>32</v>
      </c>
      <c r="L19" s="57" t="s">
        <v>78</v>
      </c>
      <c r="N19" s="48">
        <v>2</v>
      </c>
      <c r="O19" s="62">
        <v>2</v>
      </c>
      <c r="P19" s="2"/>
      <c r="Q19" s="2"/>
      <c r="R19" s="2"/>
      <c r="S19" s="2"/>
      <c r="T19" s="2"/>
    </row>
    <row r="20" spans="2:20" ht="15.5" x14ac:dyDescent="0.35">
      <c r="B20" s="47"/>
      <c r="C20" s="48" t="s">
        <v>36</v>
      </c>
      <c r="D20" s="53" t="s">
        <v>31</v>
      </c>
      <c r="E20" s="60">
        <v>1</v>
      </c>
      <c r="F20" s="61" t="s">
        <v>37</v>
      </c>
      <c r="G20" s="49"/>
      <c r="H20" s="53" t="s">
        <v>48</v>
      </c>
      <c r="I20" s="60">
        <v>1</v>
      </c>
      <c r="J20" s="57" t="s">
        <v>25</v>
      </c>
      <c r="L20" s="57" t="s">
        <v>49</v>
      </c>
      <c r="N20" s="48">
        <v>1</v>
      </c>
      <c r="O20" s="62">
        <v>4</v>
      </c>
      <c r="P20" s="2"/>
      <c r="Q20" s="2"/>
      <c r="R20" s="2"/>
      <c r="S20" s="2"/>
      <c r="T20" s="2"/>
    </row>
    <row r="21" spans="2:20" ht="15.5" x14ac:dyDescent="0.35">
      <c r="B21" s="47"/>
      <c r="C21" s="52" t="s">
        <v>38</v>
      </c>
      <c r="D21" s="53" t="s">
        <v>16</v>
      </c>
      <c r="E21" s="60">
        <v>-6</v>
      </c>
      <c r="F21" s="53" t="s">
        <v>25</v>
      </c>
      <c r="G21" s="49"/>
      <c r="H21" s="53" t="s">
        <v>16</v>
      </c>
      <c r="I21" s="60">
        <v>-6</v>
      </c>
      <c r="J21" s="57" t="s">
        <v>25</v>
      </c>
      <c r="L21" s="57" t="s">
        <v>29</v>
      </c>
      <c r="N21" s="48">
        <v>2</v>
      </c>
      <c r="O21" s="62">
        <v>2</v>
      </c>
      <c r="P21" s="2"/>
      <c r="Q21" s="2"/>
      <c r="R21" s="2"/>
      <c r="S21" s="2"/>
      <c r="T21" s="2"/>
    </row>
    <row r="22" spans="2:20" ht="15.5" x14ac:dyDescent="0.35">
      <c r="B22" s="47"/>
      <c r="C22" s="18"/>
      <c r="D22" s="63"/>
      <c r="E22" s="63"/>
      <c r="F22" s="64"/>
      <c r="G22" s="64"/>
      <c r="H22" s="63"/>
      <c r="I22" s="65"/>
      <c r="J22" s="18"/>
      <c r="L22" s="66"/>
      <c r="N22" s="18"/>
      <c r="O22" s="67"/>
      <c r="P22" s="2"/>
      <c r="Q22" s="2"/>
      <c r="R22" s="2"/>
      <c r="S22" s="2"/>
      <c r="T22" s="2"/>
    </row>
    <row r="23" spans="2:20" ht="15.5" x14ac:dyDescent="0.35">
      <c r="B23" s="47"/>
      <c r="C23" s="18"/>
      <c r="D23" s="68"/>
      <c r="E23" s="68"/>
      <c r="F23" s="16"/>
      <c r="G23" s="16"/>
      <c r="H23" s="68"/>
      <c r="I23" s="65"/>
      <c r="J23" s="18"/>
      <c r="L23" s="66" t="s">
        <v>39</v>
      </c>
      <c r="N23" s="48">
        <v>21</v>
      </c>
      <c r="O23" s="62">
        <v>22</v>
      </c>
      <c r="P23" s="2"/>
      <c r="Q23" s="2"/>
      <c r="R23" s="2"/>
      <c r="S23" s="2"/>
      <c r="T23" s="2"/>
    </row>
    <row r="24" spans="2:20" ht="15.5" x14ac:dyDescent="0.35">
      <c r="B24" s="3"/>
      <c r="C24" s="18"/>
      <c r="D24" s="69" t="s">
        <v>40</v>
      </c>
      <c r="E24" s="6"/>
      <c r="F24" s="6"/>
      <c r="G24" s="6"/>
      <c r="H24" s="6"/>
      <c r="I24" s="70"/>
      <c r="J24" s="5"/>
      <c r="K24" s="5"/>
      <c r="L24" s="5"/>
      <c r="M24" s="5"/>
      <c r="N24" s="5"/>
      <c r="O24" s="7"/>
      <c r="P24" s="2"/>
      <c r="Q24" s="2"/>
      <c r="R24" s="2"/>
      <c r="S24" s="2"/>
      <c r="T24" s="2"/>
    </row>
    <row r="25" spans="2:20" ht="16" thickBot="1" x14ac:dyDescent="0.4">
      <c r="B25" s="3" t="s">
        <v>41</v>
      </c>
      <c r="C25" s="18"/>
      <c r="D25" s="71"/>
      <c r="E25" s="5"/>
      <c r="F25" s="5"/>
      <c r="G25" s="5"/>
      <c r="H25" s="5"/>
      <c r="I25" s="72"/>
      <c r="J25" s="5"/>
      <c r="K25" s="5"/>
      <c r="L25" s="73" t="s">
        <v>42</v>
      </c>
      <c r="M25" s="83"/>
      <c r="N25" s="73" t="s">
        <v>2</v>
      </c>
      <c r="O25" s="75"/>
      <c r="P25" s="2"/>
      <c r="Q25" s="2"/>
      <c r="R25" s="2"/>
      <c r="S25" s="2"/>
      <c r="T25" s="2"/>
    </row>
    <row r="26" spans="2:20" ht="15.5" x14ac:dyDescent="0.35">
      <c r="B26" s="47"/>
      <c r="C26" s="18"/>
      <c r="D26" s="76" t="s">
        <v>43</v>
      </c>
      <c r="E26" s="77"/>
      <c r="F26" s="77"/>
      <c r="G26" s="77"/>
      <c r="H26" s="77"/>
      <c r="I26" s="70"/>
      <c r="J26" s="5"/>
      <c r="K26" s="5"/>
      <c r="L26" s="5"/>
      <c r="M26" s="5"/>
      <c r="N26" s="5"/>
      <c r="O26" s="7"/>
      <c r="P26" s="2"/>
      <c r="Q26" s="2"/>
      <c r="R26" s="2"/>
      <c r="S26" s="2"/>
      <c r="T26" s="2"/>
    </row>
    <row r="27" spans="2:20" x14ac:dyDescent="0.35">
      <c r="B27" s="78"/>
      <c r="C27" s="79"/>
      <c r="D27" s="80"/>
      <c r="E27" s="79"/>
      <c r="F27" s="79"/>
      <c r="G27" s="79"/>
      <c r="H27" s="79"/>
      <c r="I27" s="81"/>
      <c r="J27" s="5"/>
      <c r="K27" s="5"/>
      <c r="L27" s="5"/>
      <c r="M27" s="5"/>
      <c r="N27" s="5"/>
      <c r="O27" s="7"/>
      <c r="P27" s="2"/>
      <c r="Q27" s="2"/>
      <c r="R27" s="2"/>
      <c r="S27" s="2"/>
      <c r="T27" s="2"/>
    </row>
    <row r="28" spans="2:20" ht="15.5" x14ac:dyDescent="0.35"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P28" s="2"/>
      <c r="Q28" s="2"/>
      <c r="R28" s="2"/>
      <c r="S28" s="2"/>
      <c r="T28" s="2"/>
    </row>
    <row r="29" spans="2:20" ht="15.5" x14ac:dyDescent="0.35">
      <c r="B29" s="3" t="s">
        <v>44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"/>
      <c r="P29" s="2"/>
      <c r="Q29" s="2"/>
      <c r="R29" s="2"/>
      <c r="S29" s="2"/>
      <c r="T29" s="2"/>
    </row>
    <row r="30" spans="2:20" ht="16" thickBot="1" x14ac:dyDescent="0.4">
      <c r="B30" s="82" t="s">
        <v>45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2"/>
      <c r="Q30" s="2"/>
      <c r="R30" s="2"/>
      <c r="S30" s="2"/>
      <c r="T30" s="2"/>
    </row>
    <row r="31" spans="2:20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2:20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2:20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2:20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2:20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2:20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2:20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2:20" x14ac:dyDescent="0.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2:20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2:20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2:20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2:20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2:20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2:20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2:20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2:20" x14ac:dyDescent="0.3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2:20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2:20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2:20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2:20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2:20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2:20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2:20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2:20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2:20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2:20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2:20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2:20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2:20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2:20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2:20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2:20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2:20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2:20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2:20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2:20" x14ac:dyDescent="0.3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2:20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2:20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2:20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2:20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2:20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2:20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2:20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2:20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2:20" x14ac:dyDescent="0.3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3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2:20" x14ac:dyDescent="0.3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2:20" x14ac:dyDescent="0.3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2:20" x14ac:dyDescent="0.3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2:20" x14ac:dyDescent="0.3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2:20" x14ac:dyDescent="0.3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2:20" x14ac:dyDescent="0.3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2:20" x14ac:dyDescent="0.3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2:20" x14ac:dyDescent="0.3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2:20" x14ac:dyDescent="0.3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2:20" x14ac:dyDescent="0.3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2:20" x14ac:dyDescent="0.3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2:20" x14ac:dyDescent="0.3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2:20" x14ac:dyDescent="0.3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2:20" x14ac:dyDescent="0.3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2:20" x14ac:dyDescent="0.3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2:20" x14ac:dyDescent="0.3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2:20" x14ac:dyDescent="0.3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2:20" x14ac:dyDescent="0.3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2:20" x14ac:dyDescent="0.3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2:20" x14ac:dyDescent="0.3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2:20" x14ac:dyDescent="0.3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2:20" x14ac:dyDescent="0.3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2:20" x14ac:dyDescent="0.3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2:20" x14ac:dyDescent="0.3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2:20" x14ac:dyDescent="0.3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2:20" x14ac:dyDescent="0.3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2:20" x14ac:dyDescent="0.3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2:20" x14ac:dyDescent="0.3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2:20" x14ac:dyDescent="0.3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2:20" x14ac:dyDescent="0.3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x14ac:dyDescent="0.3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x14ac:dyDescent="0.3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2:20" x14ac:dyDescent="0.3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2:20" x14ac:dyDescent="0.3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2:20" x14ac:dyDescent="0.3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2:20" x14ac:dyDescent="0.3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2:20" x14ac:dyDescent="0.3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2:20" x14ac:dyDescent="0.3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2:20" x14ac:dyDescent="0.3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2:20" x14ac:dyDescent="0.3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2:20" x14ac:dyDescent="0.3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2:20" x14ac:dyDescent="0.3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2:20" x14ac:dyDescent="0.3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2:20" x14ac:dyDescent="0.3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2:20" x14ac:dyDescent="0.3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2:20" x14ac:dyDescent="0.3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2:20" x14ac:dyDescent="0.3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2:20" x14ac:dyDescent="0.3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2:20" x14ac:dyDescent="0.3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2:20" x14ac:dyDescent="0.3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2:20" x14ac:dyDescent="0.3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2:20" x14ac:dyDescent="0.3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2:20" x14ac:dyDescent="0.3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2:20" x14ac:dyDescent="0.3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2:20" x14ac:dyDescent="0.3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2:20" x14ac:dyDescent="0.3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2:20" x14ac:dyDescent="0.3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2:20" x14ac:dyDescent="0.3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2:20" x14ac:dyDescent="0.3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2:20" x14ac:dyDescent="0.3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2:20" x14ac:dyDescent="0.3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2:20" x14ac:dyDescent="0.3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2:20" x14ac:dyDescent="0.3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2:20" x14ac:dyDescent="0.3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2:20" x14ac:dyDescent="0.3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2:20" x14ac:dyDescent="0.3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2:20" x14ac:dyDescent="0.3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2:20" x14ac:dyDescent="0.3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2:20" x14ac:dyDescent="0.3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2:20" x14ac:dyDescent="0.3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2:20" x14ac:dyDescent="0.3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2:20" x14ac:dyDescent="0.3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2:20" x14ac:dyDescent="0.3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2:20" x14ac:dyDescent="0.3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2:20" x14ac:dyDescent="0.3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2:20" x14ac:dyDescent="0.3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2:20" x14ac:dyDescent="0.3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2:20" x14ac:dyDescent="0.3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2:20" x14ac:dyDescent="0.3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2:20" x14ac:dyDescent="0.3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2:20" x14ac:dyDescent="0.3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2:20" x14ac:dyDescent="0.3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2:20" x14ac:dyDescent="0.3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2:20" x14ac:dyDescent="0.3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2:20" x14ac:dyDescent="0.3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2:20" x14ac:dyDescent="0.3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2:20" x14ac:dyDescent="0.3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2:20" x14ac:dyDescent="0.3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2:20" x14ac:dyDescent="0.3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2:20" x14ac:dyDescent="0.3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2:20" x14ac:dyDescent="0.3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2:20" x14ac:dyDescent="0.3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2:20" x14ac:dyDescent="0.3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2:20" x14ac:dyDescent="0.3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2:20" x14ac:dyDescent="0.3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2:20" x14ac:dyDescent="0.3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2:20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2:20" x14ac:dyDescent="0.3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2:20" x14ac:dyDescent="0.3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2:20" x14ac:dyDescent="0.3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2:20" x14ac:dyDescent="0.3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2:20" x14ac:dyDescent="0.3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2:20" x14ac:dyDescent="0.3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2:20" x14ac:dyDescent="0.3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2:20" x14ac:dyDescent="0.3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2:20" x14ac:dyDescent="0.3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2:20" x14ac:dyDescent="0.3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2:20" x14ac:dyDescent="0.3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2:20" x14ac:dyDescent="0.3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2:20" x14ac:dyDescent="0.3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2:20" x14ac:dyDescent="0.3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2:20" x14ac:dyDescent="0.3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2:20" x14ac:dyDescent="0.3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2:20" x14ac:dyDescent="0.3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2:20" x14ac:dyDescent="0.3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2:20" x14ac:dyDescent="0.3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2:20" x14ac:dyDescent="0.3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2:20" x14ac:dyDescent="0.3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2:20" x14ac:dyDescent="0.3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2:20" x14ac:dyDescent="0.3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2:20" x14ac:dyDescent="0.3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2:20" x14ac:dyDescent="0.3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2:20" x14ac:dyDescent="0.3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2:20" x14ac:dyDescent="0.3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2:20" x14ac:dyDescent="0.3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2:20" x14ac:dyDescent="0.3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2:20" x14ac:dyDescent="0.3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2:20" x14ac:dyDescent="0.3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2:20" x14ac:dyDescent="0.3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2:20" x14ac:dyDescent="0.3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2:20" x14ac:dyDescent="0.3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2:20" x14ac:dyDescent="0.3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2:20" x14ac:dyDescent="0.3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2:20" x14ac:dyDescent="0.3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2:20" x14ac:dyDescent="0.3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2:20" x14ac:dyDescent="0.3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2:20" x14ac:dyDescent="0.3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2:20" x14ac:dyDescent="0.3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2:20" x14ac:dyDescent="0.3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2:20" x14ac:dyDescent="0.3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2:20" x14ac:dyDescent="0.3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2:20" x14ac:dyDescent="0.3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2:20" x14ac:dyDescent="0.3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2:20" x14ac:dyDescent="0.3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2:20" x14ac:dyDescent="0.3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2:20" x14ac:dyDescent="0.3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2:20" x14ac:dyDescent="0.3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2:20" x14ac:dyDescent="0.3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2:20" x14ac:dyDescent="0.3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2:20" x14ac:dyDescent="0.3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2:20" x14ac:dyDescent="0.3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2:20" x14ac:dyDescent="0.3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2:20" x14ac:dyDescent="0.3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2:20" x14ac:dyDescent="0.3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2:20" x14ac:dyDescent="0.3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2:20" x14ac:dyDescent="0.3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2:20" x14ac:dyDescent="0.3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2:20" x14ac:dyDescent="0.3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2:20" x14ac:dyDescent="0.3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2:20" x14ac:dyDescent="0.3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2:20" x14ac:dyDescent="0.3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2:20" x14ac:dyDescent="0.3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2:20" x14ac:dyDescent="0.3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2:20" x14ac:dyDescent="0.3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2:20" x14ac:dyDescent="0.3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2:20" x14ac:dyDescent="0.3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2:20" x14ac:dyDescent="0.3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2:20" x14ac:dyDescent="0.3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2:20" x14ac:dyDescent="0.3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2:20" x14ac:dyDescent="0.3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2:20" x14ac:dyDescent="0.3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2:20" x14ac:dyDescent="0.3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2:20" x14ac:dyDescent="0.3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2:20" x14ac:dyDescent="0.3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2:20" x14ac:dyDescent="0.3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2:20" x14ac:dyDescent="0.3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2:20" x14ac:dyDescent="0.3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2:20" x14ac:dyDescent="0.3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2:20" x14ac:dyDescent="0.3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2:20" x14ac:dyDescent="0.3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2:20" x14ac:dyDescent="0.3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2:20" x14ac:dyDescent="0.3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2:20" x14ac:dyDescent="0.3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2:20" x14ac:dyDescent="0.3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2:20" x14ac:dyDescent="0.3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2:20" x14ac:dyDescent="0.3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2:20" x14ac:dyDescent="0.3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2:20" x14ac:dyDescent="0.3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2:20" x14ac:dyDescent="0.3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2:20" x14ac:dyDescent="0.3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2:20" x14ac:dyDescent="0.3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2:20" x14ac:dyDescent="0.3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2:20" x14ac:dyDescent="0.3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2:20" x14ac:dyDescent="0.3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2:20" x14ac:dyDescent="0.3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2:20" x14ac:dyDescent="0.3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2:20" x14ac:dyDescent="0.3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2:20" x14ac:dyDescent="0.3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2:20" x14ac:dyDescent="0.3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2:20" x14ac:dyDescent="0.3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2:20" x14ac:dyDescent="0.3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2:20" x14ac:dyDescent="0.3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2:20" x14ac:dyDescent="0.3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2:20" x14ac:dyDescent="0.3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2:20" x14ac:dyDescent="0.3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2:20" x14ac:dyDescent="0.3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2:20" x14ac:dyDescent="0.3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2:20" x14ac:dyDescent="0.3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2:20" x14ac:dyDescent="0.3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2:20" x14ac:dyDescent="0.3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2:20" x14ac:dyDescent="0.3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2:20" x14ac:dyDescent="0.3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2:20" x14ac:dyDescent="0.3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2:20" x14ac:dyDescent="0.3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2:20" x14ac:dyDescent="0.3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2:20" x14ac:dyDescent="0.3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2:20" x14ac:dyDescent="0.3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2:20" x14ac:dyDescent="0.3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2:20" x14ac:dyDescent="0.3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2:20" x14ac:dyDescent="0.3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2:20" x14ac:dyDescent="0.3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2:20" x14ac:dyDescent="0.3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2:20" x14ac:dyDescent="0.3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2:20" x14ac:dyDescent="0.3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2:20" x14ac:dyDescent="0.3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2:20" x14ac:dyDescent="0.3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2:20" x14ac:dyDescent="0.3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2:20" x14ac:dyDescent="0.3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2:20" x14ac:dyDescent="0.3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2:20" x14ac:dyDescent="0.3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2:20" x14ac:dyDescent="0.3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2:20" x14ac:dyDescent="0.3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2:20" x14ac:dyDescent="0.3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2:20" x14ac:dyDescent="0.3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2:20" x14ac:dyDescent="0.3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2:20" x14ac:dyDescent="0.3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2:20" x14ac:dyDescent="0.3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2:20" x14ac:dyDescent="0.3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2:20" x14ac:dyDescent="0.3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2:20" x14ac:dyDescent="0.3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2:20" x14ac:dyDescent="0.3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2:20" x14ac:dyDescent="0.3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2:20" x14ac:dyDescent="0.3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2:20" x14ac:dyDescent="0.3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2:20" x14ac:dyDescent="0.3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2:20" x14ac:dyDescent="0.3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2:20" x14ac:dyDescent="0.3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2:20" x14ac:dyDescent="0.3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2:20" x14ac:dyDescent="0.3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2:20" x14ac:dyDescent="0.3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2:20" x14ac:dyDescent="0.3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2:20" x14ac:dyDescent="0.3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2:20" x14ac:dyDescent="0.3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2:20" x14ac:dyDescent="0.3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2:20" x14ac:dyDescent="0.3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2:20" x14ac:dyDescent="0.3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2:20" x14ac:dyDescent="0.3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2:20" x14ac:dyDescent="0.3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2:20" x14ac:dyDescent="0.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2:20" x14ac:dyDescent="0.3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2:20" x14ac:dyDescent="0.3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2:20" x14ac:dyDescent="0.3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2:20" x14ac:dyDescent="0.3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2:20" x14ac:dyDescent="0.3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2:20" x14ac:dyDescent="0.3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2:20" x14ac:dyDescent="0.3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2:20" x14ac:dyDescent="0.3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2:20" x14ac:dyDescent="0.3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2:20" x14ac:dyDescent="0.3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2:20" x14ac:dyDescent="0.3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2:20" x14ac:dyDescent="0.3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2:20" x14ac:dyDescent="0.3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2:20" x14ac:dyDescent="0.3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2:20" x14ac:dyDescent="0.3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2:20" x14ac:dyDescent="0.3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2:20" x14ac:dyDescent="0.3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2:20" x14ac:dyDescent="0.3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2:20" x14ac:dyDescent="0.3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2:20" x14ac:dyDescent="0.3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2:20" x14ac:dyDescent="0.3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2:20" x14ac:dyDescent="0.3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2:20" x14ac:dyDescent="0.3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2:20" x14ac:dyDescent="0.3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2:20" x14ac:dyDescent="0.3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2:20" x14ac:dyDescent="0.3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2:20" x14ac:dyDescent="0.3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2:20" x14ac:dyDescent="0.3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2:20" x14ac:dyDescent="0.3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2:20" x14ac:dyDescent="0.3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2:20" x14ac:dyDescent="0.3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2:20" x14ac:dyDescent="0.3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2:20" x14ac:dyDescent="0.3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2:20" x14ac:dyDescent="0.3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2:20" x14ac:dyDescent="0.3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2:20" x14ac:dyDescent="0.3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2:20" x14ac:dyDescent="0.3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2:20" x14ac:dyDescent="0.3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2:20" x14ac:dyDescent="0.3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2:20" x14ac:dyDescent="0.3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2:20" x14ac:dyDescent="0.3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2:20" x14ac:dyDescent="0.3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2:20" x14ac:dyDescent="0.3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2:20" x14ac:dyDescent="0.3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2:20" x14ac:dyDescent="0.3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2:20" x14ac:dyDescent="0.3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2:20" x14ac:dyDescent="0.3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2:20" x14ac:dyDescent="0.3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2:20" x14ac:dyDescent="0.3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2:20" x14ac:dyDescent="0.3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2:20" x14ac:dyDescent="0.3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2:20" x14ac:dyDescent="0.3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2:20" x14ac:dyDescent="0.3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2:20" x14ac:dyDescent="0.3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2:20" x14ac:dyDescent="0.3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2:20" x14ac:dyDescent="0.3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2:20" x14ac:dyDescent="0.3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2:20" x14ac:dyDescent="0.3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2:20" x14ac:dyDescent="0.3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2:20" x14ac:dyDescent="0.3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2:20" x14ac:dyDescent="0.3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2:20" x14ac:dyDescent="0.3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2:20" x14ac:dyDescent="0.3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2:20" x14ac:dyDescent="0.3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2:20" x14ac:dyDescent="0.3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2:20" x14ac:dyDescent="0.3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2:20" x14ac:dyDescent="0.3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2:20" x14ac:dyDescent="0.3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2:20" x14ac:dyDescent="0.3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2:20" x14ac:dyDescent="0.3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2:20" x14ac:dyDescent="0.3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2:20" x14ac:dyDescent="0.3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2:20" x14ac:dyDescent="0.3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2:20" x14ac:dyDescent="0.3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2:20" x14ac:dyDescent="0.3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2:20" x14ac:dyDescent="0.3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2:20" x14ac:dyDescent="0.3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2:20" x14ac:dyDescent="0.3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2:20" x14ac:dyDescent="0.3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2:20" x14ac:dyDescent="0.3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2:20" x14ac:dyDescent="0.3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2:20" x14ac:dyDescent="0.3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2:20" x14ac:dyDescent="0.3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2:20" x14ac:dyDescent="0.3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2:20" x14ac:dyDescent="0.3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2:20" x14ac:dyDescent="0.3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2:20" x14ac:dyDescent="0.3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2:20" x14ac:dyDescent="0.3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2:20" x14ac:dyDescent="0.3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2:20" x14ac:dyDescent="0.3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2:20" x14ac:dyDescent="0.3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2:20" x14ac:dyDescent="0.3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2:20" x14ac:dyDescent="0.3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2:20" x14ac:dyDescent="0.3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2:20" x14ac:dyDescent="0.3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2:20" x14ac:dyDescent="0.3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2:20" x14ac:dyDescent="0.3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2:20" x14ac:dyDescent="0.3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2:20" x14ac:dyDescent="0.3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2:20" x14ac:dyDescent="0.3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2:20" x14ac:dyDescent="0.3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2:20" x14ac:dyDescent="0.3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2:20" x14ac:dyDescent="0.3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2:20" x14ac:dyDescent="0.3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2:20" x14ac:dyDescent="0.3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2:20" x14ac:dyDescent="0.3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2:20" x14ac:dyDescent="0.3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2:20" x14ac:dyDescent="0.3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2:20" x14ac:dyDescent="0.3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2:20" x14ac:dyDescent="0.3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2:20" x14ac:dyDescent="0.3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2:20" x14ac:dyDescent="0.3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2:20" x14ac:dyDescent="0.3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2:20" x14ac:dyDescent="0.3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2:20" x14ac:dyDescent="0.3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2:20" x14ac:dyDescent="0.3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2:20" x14ac:dyDescent="0.3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2:20" x14ac:dyDescent="0.3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2:20" x14ac:dyDescent="0.3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2:20" x14ac:dyDescent="0.3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2:20" x14ac:dyDescent="0.3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2:20" x14ac:dyDescent="0.3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2:20" x14ac:dyDescent="0.3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2:20" x14ac:dyDescent="0.3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2:20" x14ac:dyDescent="0.3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2:20" x14ac:dyDescent="0.3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2:20" x14ac:dyDescent="0.3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2:20" x14ac:dyDescent="0.3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2:20" x14ac:dyDescent="0.3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2:20" x14ac:dyDescent="0.3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2:20" x14ac:dyDescent="0.3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2:20" x14ac:dyDescent="0.3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2:20" x14ac:dyDescent="0.3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2:20" x14ac:dyDescent="0.3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2:20" x14ac:dyDescent="0.3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2:20" x14ac:dyDescent="0.3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2:20" x14ac:dyDescent="0.3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2:20" x14ac:dyDescent="0.3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2:20" x14ac:dyDescent="0.3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2:20" x14ac:dyDescent="0.3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2:20" x14ac:dyDescent="0.3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2:20" x14ac:dyDescent="0.3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2:20" x14ac:dyDescent="0.3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2:20" x14ac:dyDescent="0.3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2:20" x14ac:dyDescent="0.3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2:20" x14ac:dyDescent="0.3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2:20" x14ac:dyDescent="0.3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2:20" x14ac:dyDescent="0.3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2:20" x14ac:dyDescent="0.3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2:20" x14ac:dyDescent="0.3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2:20" x14ac:dyDescent="0.3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2:20" x14ac:dyDescent="0.3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2:20" x14ac:dyDescent="0.3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2:20" x14ac:dyDescent="0.3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2:20" x14ac:dyDescent="0.3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2:20" x14ac:dyDescent="0.3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2:20" x14ac:dyDescent="0.3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2:20" x14ac:dyDescent="0.3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2:20" x14ac:dyDescent="0.3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2:20" x14ac:dyDescent="0.3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2:20" x14ac:dyDescent="0.3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2:20" x14ac:dyDescent="0.3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2:20" x14ac:dyDescent="0.3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2:20" x14ac:dyDescent="0.3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2:20" x14ac:dyDescent="0.3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2:20" x14ac:dyDescent="0.3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2:20" x14ac:dyDescent="0.3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2:20" x14ac:dyDescent="0.3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2:20" x14ac:dyDescent="0.3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2:20" x14ac:dyDescent="0.3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2:20" x14ac:dyDescent="0.3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2:20" x14ac:dyDescent="0.3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2:20" x14ac:dyDescent="0.3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2:20" x14ac:dyDescent="0.3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2:20" x14ac:dyDescent="0.3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2:20" x14ac:dyDescent="0.3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2:20" x14ac:dyDescent="0.3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2:20" x14ac:dyDescent="0.3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2:20" x14ac:dyDescent="0.3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2:20" x14ac:dyDescent="0.3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2:20" x14ac:dyDescent="0.3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2:20" x14ac:dyDescent="0.3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2:20" x14ac:dyDescent="0.3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2:20" x14ac:dyDescent="0.3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2:20" x14ac:dyDescent="0.3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2:20" x14ac:dyDescent="0.3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2:20" x14ac:dyDescent="0.3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2:20" x14ac:dyDescent="0.3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2:20" x14ac:dyDescent="0.3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2:20" x14ac:dyDescent="0.3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2:20" x14ac:dyDescent="0.3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2:20" x14ac:dyDescent="0.3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2:20" x14ac:dyDescent="0.3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2:20" x14ac:dyDescent="0.3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2:20" x14ac:dyDescent="0.3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2:20" x14ac:dyDescent="0.3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2:20" x14ac:dyDescent="0.3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2:20" x14ac:dyDescent="0.3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2:20" x14ac:dyDescent="0.3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2:20" x14ac:dyDescent="0.3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2:20" x14ac:dyDescent="0.3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2:20" x14ac:dyDescent="0.3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2:20" x14ac:dyDescent="0.3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2:20" x14ac:dyDescent="0.3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2:20" x14ac:dyDescent="0.3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2:20" x14ac:dyDescent="0.3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2:20" x14ac:dyDescent="0.3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2:20" x14ac:dyDescent="0.3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2:20" x14ac:dyDescent="0.3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2:20" x14ac:dyDescent="0.3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2:20" x14ac:dyDescent="0.3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2:20" x14ac:dyDescent="0.3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2:20" x14ac:dyDescent="0.3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2:20" x14ac:dyDescent="0.3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2:20" x14ac:dyDescent="0.3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2:20" x14ac:dyDescent="0.3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2:20" x14ac:dyDescent="0.3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2:20" x14ac:dyDescent="0.3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2:20" x14ac:dyDescent="0.3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2:20" x14ac:dyDescent="0.3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2:20" x14ac:dyDescent="0.3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2:20" x14ac:dyDescent="0.3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2:20" x14ac:dyDescent="0.3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2:20" x14ac:dyDescent="0.3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2:20" x14ac:dyDescent="0.3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2:20" x14ac:dyDescent="0.3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2:20" x14ac:dyDescent="0.3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2:20" x14ac:dyDescent="0.3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2:20" x14ac:dyDescent="0.3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2:20" x14ac:dyDescent="0.3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2:20" x14ac:dyDescent="0.3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2:20" x14ac:dyDescent="0.3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2:20" x14ac:dyDescent="0.3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2:20" x14ac:dyDescent="0.3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2:20" x14ac:dyDescent="0.3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2:20" x14ac:dyDescent="0.3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2:20" x14ac:dyDescent="0.3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2:20" x14ac:dyDescent="0.3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2:20" x14ac:dyDescent="0.3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2:20" x14ac:dyDescent="0.3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2:20" x14ac:dyDescent="0.3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2:20" x14ac:dyDescent="0.3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2:20" x14ac:dyDescent="0.3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2:20" x14ac:dyDescent="0.3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2:20" x14ac:dyDescent="0.3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2:20" x14ac:dyDescent="0.3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2:20" x14ac:dyDescent="0.3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2:20" x14ac:dyDescent="0.3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2:20" x14ac:dyDescent="0.3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2:20" x14ac:dyDescent="0.3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2:20" x14ac:dyDescent="0.3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2:20" x14ac:dyDescent="0.3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2:20" x14ac:dyDescent="0.3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2:20" x14ac:dyDescent="0.3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2:20" x14ac:dyDescent="0.3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2:20" x14ac:dyDescent="0.3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2:20" x14ac:dyDescent="0.3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2:20" x14ac:dyDescent="0.3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2:20" x14ac:dyDescent="0.3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2:20" x14ac:dyDescent="0.3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2:20" x14ac:dyDescent="0.3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2:20" x14ac:dyDescent="0.3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2:20" x14ac:dyDescent="0.3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2:20" x14ac:dyDescent="0.3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2:20" x14ac:dyDescent="0.3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2:20" x14ac:dyDescent="0.3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2:20" x14ac:dyDescent="0.3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2:20" x14ac:dyDescent="0.3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2:20" x14ac:dyDescent="0.3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2:20" x14ac:dyDescent="0.3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2:20" x14ac:dyDescent="0.3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2:20" x14ac:dyDescent="0.3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2:20" x14ac:dyDescent="0.3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2:20" x14ac:dyDescent="0.3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2:20" x14ac:dyDescent="0.3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2:20" x14ac:dyDescent="0.3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2:20" x14ac:dyDescent="0.3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2:20" x14ac:dyDescent="0.3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2:20" x14ac:dyDescent="0.3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2:20" x14ac:dyDescent="0.3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2:20" x14ac:dyDescent="0.3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2:20" x14ac:dyDescent="0.3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2:20" x14ac:dyDescent="0.3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2:20" x14ac:dyDescent="0.3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2:20" x14ac:dyDescent="0.3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2:20" x14ac:dyDescent="0.3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2:20" x14ac:dyDescent="0.3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2:20" x14ac:dyDescent="0.3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2:20" x14ac:dyDescent="0.3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2:20" x14ac:dyDescent="0.3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2:20" x14ac:dyDescent="0.3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2:20" x14ac:dyDescent="0.3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2:20" x14ac:dyDescent="0.3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2:20" x14ac:dyDescent="0.3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2:20" x14ac:dyDescent="0.3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2:20" x14ac:dyDescent="0.3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2:20" x14ac:dyDescent="0.3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2:20" x14ac:dyDescent="0.3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2:20" x14ac:dyDescent="0.3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2:20" x14ac:dyDescent="0.3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2:20" x14ac:dyDescent="0.3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2:20" x14ac:dyDescent="0.3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2:20" x14ac:dyDescent="0.3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2:20" x14ac:dyDescent="0.3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2:20" x14ac:dyDescent="0.3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2:20" x14ac:dyDescent="0.3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2:20" x14ac:dyDescent="0.3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2:20" x14ac:dyDescent="0.3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2:20" x14ac:dyDescent="0.3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2:20" x14ac:dyDescent="0.3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2:20" x14ac:dyDescent="0.3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2:20" x14ac:dyDescent="0.3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2:20" x14ac:dyDescent="0.3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2:20" x14ac:dyDescent="0.3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2:20" x14ac:dyDescent="0.3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2:20" x14ac:dyDescent="0.3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2:20" x14ac:dyDescent="0.3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2:20" x14ac:dyDescent="0.3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2:20" x14ac:dyDescent="0.3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2:20" x14ac:dyDescent="0.3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2:20" x14ac:dyDescent="0.3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2:20" x14ac:dyDescent="0.3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2:20" x14ac:dyDescent="0.3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2:20" x14ac:dyDescent="0.3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2:20" x14ac:dyDescent="0.3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2:20" x14ac:dyDescent="0.3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2:20" x14ac:dyDescent="0.3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2:20" x14ac:dyDescent="0.3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2:20" x14ac:dyDescent="0.3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2:20" x14ac:dyDescent="0.3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2:20" x14ac:dyDescent="0.3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2:20" x14ac:dyDescent="0.3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2:20" x14ac:dyDescent="0.3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2:20" x14ac:dyDescent="0.3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2:20" x14ac:dyDescent="0.3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2:20" x14ac:dyDescent="0.3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2:20" x14ac:dyDescent="0.3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2:20" x14ac:dyDescent="0.3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2:20" x14ac:dyDescent="0.3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2:20" x14ac:dyDescent="0.3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2:20" x14ac:dyDescent="0.3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2:20" x14ac:dyDescent="0.3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2:20" x14ac:dyDescent="0.3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2:20" x14ac:dyDescent="0.3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2:20" x14ac:dyDescent="0.3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2:20" x14ac:dyDescent="0.3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2:20" x14ac:dyDescent="0.3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2:20" x14ac:dyDescent="0.3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2:20" x14ac:dyDescent="0.3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2:20" x14ac:dyDescent="0.3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2:20" x14ac:dyDescent="0.3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2:20" x14ac:dyDescent="0.3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2:20" x14ac:dyDescent="0.3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2:20" x14ac:dyDescent="0.3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2:20" x14ac:dyDescent="0.3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2:20" x14ac:dyDescent="0.3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2:20" x14ac:dyDescent="0.3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2:20" x14ac:dyDescent="0.3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2:20" x14ac:dyDescent="0.3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2:20" x14ac:dyDescent="0.3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2:20" x14ac:dyDescent="0.3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2:20" x14ac:dyDescent="0.3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2:20" x14ac:dyDescent="0.3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2:20" x14ac:dyDescent="0.3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2:20" x14ac:dyDescent="0.3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2:20" x14ac:dyDescent="0.3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2:20" x14ac:dyDescent="0.3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2:20" x14ac:dyDescent="0.3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2:20" x14ac:dyDescent="0.3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2:20" x14ac:dyDescent="0.3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2:20" x14ac:dyDescent="0.3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2:20" x14ac:dyDescent="0.3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2:20" x14ac:dyDescent="0.3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2:20" x14ac:dyDescent="0.3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2:20" x14ac:dyDescent="0.3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2:20" x14ac:dyDescent="0.3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2:20" x14ac:dyDescent="0.3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2:20" x14ac:dyDescent="0.3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2:20" x14ac:dyDescent="0.3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2:20" x14ac:dyDescent="0.3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2:20" x14ac:dyDescent="0.3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2:20" x14ac:dyDescent="0.3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2:20" x14ac:dyDescent="0.3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2:20" x14ac:dyDescent="0.3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2:20" x14ac:dyDescent="0.3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2:20" x14ac:dyDescent="0.3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2:20" x14ac:dyDescent="0.3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2:20" x14ac:dyDescent="0.3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2:20" x14ac:dyDescent="0.3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2:20" x14ac:dyDescent="0.3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2:20" x14ac:dyDescent="0.3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2:20" x14ac:dyDescent="0.3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2:20" x14ac:dyDescent="0.3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2:20" x14ac:dyDescent="0.3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2:20" x14ac:dyDescent="0.3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2:20" x14ac:dyDescent="0.3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2:20" x14ac:dyDescent="0.3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2:20" x14ac:dyDescent="0.3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2:20" x14ac:dyDescent="0.3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2:20" x14ac:dyDescent="0.3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2:20" x14ac:dyDescent="0.3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2:20" x14ac:dyDescent="0.3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2:20" x14ac:dyDescent="0.3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2:20" x14ac:dyDescent="0.3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2:20" x14ac:dyDescent="0.3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2:20" x14ac:dyDescent="0.3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2:20" x14ac:dyDescent="0.3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2:20" x14ac:dyDescent="0.3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2:20" x14ac:dyDescent="0.3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2:20" x14ac:dyDescent="0.3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2:20" x14ac:dyDescent="0.3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2:20" x14ac:dyDescent="0.3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2:20" x14ac:dyDescent="0.3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2:20" x14ac:dyDescent="0.3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2:20" x14ac:dyDescent="0.3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2:20" x14ac:dyDescent="0.3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2:20" x14ac:dyDescent="0.3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2:20" x14ac:dyDescent="0.3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2:20" x14ac:dyDescent="0.3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2:20" x14ac:dyDescent="0.3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2:20" x14ac:dyDescent="0.3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2:20" x14ac:dyDescent="0.3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2:20" x14ac:dyDescent="0.3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2:20" x14ac:dyDescent="0.3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2:20" x14ac:dyDescent="0.3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2:20" x14ac:dyDescent="0.3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2:20" x14ac:dyDescent="0.3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2:20" x14ac:dyDescent="0.3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2:20" x14ac:dyDescent="0.3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2:20" x14ac:dyDescent="0.3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2:20" x14ac:dyDescent="0.3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2:20" x14ac:dyDescent="0.3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2:20" x14ac:dyDescent="0.3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2:20" x14ac:dyDescent="0.3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2:20" x14ac:dyDescent="0.3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2:20" x14ac:dyDescent="0.3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2:20" x14ac:dyDescent="0.3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2:20" x14ac:dyDescent="0.3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2:20" x14ac:dyDescent="0.3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2:20" x14ac:dyDescent="0.3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2:20" x14ac:dyDescent="0.3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2:20" x14ac:dyDescent="0.3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2:20" x14ac:dyDescent="0.3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2:20" x14ac:dyDescent="0.3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2:20" x14ac:dyDescent="0.3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2:20" x14ac:dyDescent="0.3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2:20" x14ac:dyDescent="0.3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2:20" x14ac:dyDescent="0.3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2:20" x14ac:dyDescent="0.3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2:20" x14ac:dyDescent="0.3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2:20" x14ac:dyDescent="0.3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2:20" x14ac:dyDescent="0.3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2:20" x14ac:dyDescent="0.3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2:20" x14ac:dyDescent="0.3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2:20" x14ac:dyDescent="0.3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2:20" x14ac:dyDescent="0.3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2:20" x14ac:dyDescent="0.3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2:20" x14ac:dyDescent="0.3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2:20" x14ac:dyDescent="0.3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2:20" x14ac:dyDescent="0.3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2:20" x14ac:dyDescent="0.3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2:20" x14ac:dyDescent="0.3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2:20" x14ac:dyDescent="0.3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2:20" x14ac:dyDescent="0.3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2:20" x14ac:dyDescent="0.3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2:20" x14ac:dyDescent="0.3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2:20" x14ac:dyDescent="0.3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2:20" x14ac:dyDescent="0.3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2:20" x14ac:dyDescent="0.3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2:20" x14ac:dyDescent="0.3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2:20" x14ac:dyDescent="0.3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2:20" x14ac:dyDescent="0.3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2:20" x14ac:dyDescent="0.3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2:20" x14ac:dyDescent="0.3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2:20" x14ac:dyDescent="0.3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2:20" x14ac:dyDescent="0.3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2:20" x14ac:dyDescent="0.3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2:20" x14ac:dyDescent="0.3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2:20" x14ac:dyDescent="0.3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2:20" x14ac:dyDescent="0.3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2:20" x14ac:dyDescent="0.3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2:20" x14ac:dyDescent="0.3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2:20" x14ac:dyDescent="0.3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2:20" x14ac:dyDescent="0.3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2:20" x14ac:dyDescent="0.3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2:20" x14ac:dyDescent="0.3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2:20" x14ac:dyDescent="0.3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2:20" x14ac:dyDescent="0.3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2:20" x14ac:dyDescent="0.3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2:20" x14ac:dyDescent="0.3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2:20" x14ac:dyDescent="0.3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2:20" x14ac:dyDescent="0.3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2:20" x14ac:dyDescent="0.3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2:20" x14ac:dyDescent="0.3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2:20" x14ac:dyDescent="0.3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2:20" x14ac:dyDescent="0.3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2:20" x14ac:dyDescent="0.3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2:20" x14ac:dyDescent="0.3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2:20" x14ac:dyDescent="0.3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2:20" x14ac:dyDescent="0.3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2:20" x14ac:dyDescent="0.3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2:20" x14ac:dyDescent="0.3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2:20" x14ac:dyDescent="0.3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2:20" x14ac:dyDescent="0.3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2:20" x14ac:dyDescent="0.3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2:20" x14ac:dyDescent="0.3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2:20" x14ac:dyDescent="0.3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2:20" x14ac:dyDescent="0.3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2:20" x14ac:dyDescent="0.3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2:20" x14ac:dyDescent="0.3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2:20" x14ac:dyDescent="0.3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2:20" x14ac:dyDescent="0.3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2:20" x14ac:dyDescent="0.3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2:20" x14ac:dyDescent="0.3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2:20" x14ac:dyDescent="0.3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2:20" x14ac:dyDescent="0.3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2:20" x14ac:dyDescent="0.3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</sheetData>
  <mergeCells count="5">
    <mergeCell ref="B2:O2"/>
    <mergeCell ref="B4:F4"/>
    <mergeCell ref="K4:O4"/>
    <mergeCell ref="B5:E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Handicap Adjustment rules</vt:lpstr>
      <vt:lpstr>Blank Scorecard</vt:lpstr>
      <vt:lpstr>score points list</vt:lpstr>
      <vt:lpstr>Draft Scorecard</vt:lpstr>
      <vt:lpstr>'Blank Scorecard'!Print_Area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grahamb.wine@outlook.com</cp:lastModifiedBy>
  <cp:lastPrinted>2024-06-10T12:27:33Z</cp:lastPrinted>
  <dcterms:created xsi:type="dcterms:W3CDTF">2018-04-28T14:07:31Z</dcterms:created>
  <dcterms:modified xsi:type="dcterms:W3CDTF">2024-06-17T08:04:18Z</dcterms:modified>
</cp:coreProperties>
</file>